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giar-my.sharepoint.com/personal/m_kante_cgiar_org/Documents/Documents/Project/QC/Agr/"/>
    </mc:Choice>
  </mc:AlternateContent>
  <xr:revisionPtr revIDLastSave="0" documentId="8_{083AB2C0-EA90-4FC7-9909-5BA0AB2AED42}" xr6:coauthVersionLast="46" xr6:coauthVersionMax="46" xr10:uidLastSave="{00000000-0000-0000-0000-000000000000}"/>
  <bookViews>
    <workbookView xWindow="-108" yWindow="-108" windowWidth="23256" windowHeight="12576" xr2:uid="{B97EC8D9-57B4-40F2-AE2C-A5266C848F17}"/>
  </bookViews>
  <sheets>
    <sheet name="M6 markers" sheetId="1" r:id="rId1"/>
    <sheet name="M6 results revised" sheetId="3" r:id="rId2"/>
    <sheet name="S9" sheetId="4" r:id="rId3"/>
    <sheet name="LB pheno" sheetId="6" r:id="rId4"/>
    <sheet name="solcap" sheetId="5" r:id="rId5"/>
    <sheet name="typeI and II error" sheetId="7" r:id="rId6"/>
  </sheets>
  <definedNames>
    <definedName name="_xlnm._FilterDatabase" localSheetId="3" hidden="1">'LB pheno'!$A$3:$CI$3</definedName>
    <definedName name="_xlnm._FilterDatabase" localSheetId="1" hidden="1">'M6 results revised'!$A$1:$CR$95</definedName>
    <definedName name="_xlnm._FilterDatabase" localSheetId="2" hidden="1">'S9'!$A$2:$AS$75</definedName>
    <definedName name="_xlnm._FilterDatabase" localSheetId="4" hidden="1">solcap!$A$6:$K$84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7" l="1"/>
  <c r="I20" i="7" s="1"/>
  <c r="F20" i="7"/>
  <c r="F19" i="7"/>
  <c r="I18" i="7"/>
  <c r="F15" i="7"/>
  <c r="F14" i="7"/>
  <c r="F13" i="7"/>
  <c r="I12" i="7"/>
  <c r="I14" i="7"/>
  <c r="I13" i="7"/>
  <c r="F9" i="7"/>
  <c r="I8" i="7"/>
  <c r="I9" i="7" s="1"/>
  <c r="F8" i="7"/>
  <c r="F10" i="7" s="1"/>
  <c r="I7" i="7"/>
  <c r="B9" i="5"/>
  <c r="B34" i="5"/>
  <c r="B35" i="5"/>
  <c r="B36" i="5"/>
  <c r="B61" i="5"/>
  <c r="B37" i="5"/>
  <c r="B62" i="5"/>
  <c r="B63" i="5"/>
  <c r="B64" i="5"/>
  <c r="B65" i="5"/>
  <c r="B32" i="5"/>
  <c r="B46" i="5"/>
  <c r="B66" i="5"/>
  <c r="B67" i="5"/>
  <c r="B47" i="5"/>
  <c r="B38" i="5"/>
  <c r="B68" i="5"/>
  <c r="B48" i="5"/>
  <c r="B69" i="5"/>
  <c r="B49" i="5"/>
  <c r="B70" i="5"/>
  <c r="B71" i="5"/>
  <c r="B72" i="5"/>
  <c r="B73" i="5"/>
  <c r="B74" i="5"/>
  <c r="B39" i="5"/>
  <c r="B56" i="5"/>
  <c r="B57" i="5"/>
  <c r="B40" i="5"/>
  <c r="B60" i="5"/>
  <c r="B41" i="5"/>
  <c r="B75" i="5"/>
  <c r="B50" i="5"/>
  <c r="B76" i="5"/>
  <c r="B77" i="5"/>
  <c r="B51" i="5"/>
  <c r="B42" i="5"/>
  <c r="B78" i="5"/>
  <c r="B43" i="5"/>
  <c r="B79" i="5"/>
  <c r="B58" i="5"/>
  <c r="B33" i="5"/>
  <c r="B44" i="5"/>
  <c r="B52" i="5"/>
  <c r="B80" i="5"/>
  <c r="B81" i="5"/>
  <c r="B45" i="5"/>
  <c r="B82" i="5"/>
  <c r="B83" i="5"/>
  <c r="B59" i="5"/>
  <c r="B53" i="5"/>
  <c r="B84" i="5"/>
  <c r="B54" i="5"/>
  <c r="B55" i="5"/>
  <c r="B15" i="5"/>
  <c r="B16" i="5"/>
  <c r="B23" i="5"/>
  <c r="B17" i="5"/>
  <c r="B18" i="5"/>
  <c r="B19" i="5"/>
  <c r="B20" i="5"/>
  <c r="B10" i="5"/>
  <c r="B24" i="5"/>
  <c r="B21" i="5"/>
  <c r="B11" i="5"/>
  <c r="B25" i="5"/>
  <c r="B26" i="5"/>
  <c r="B27" i="5"/>
  <c r="B28" i="5"/>
  <c r="B14" i="5"/>
  <c r="B12" i="5"/>
  <c r="B29" i="5"/>
  <c r="B30" i="5"/>
  <c r="B31" i="5"/>
  <c r="B13" i="5"/>
  <c r="B22" i="5"/>
  <c r="B8" i="5"/>
  <c r="B7" i="5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3" i="4"/>
  <c r="I9" i="5"/>
  <c r="I34" i="5"/>
  <c r="I35" i="5"/>
  <c r="I36" i="5"/>
  <c r="I61" i="5"/>
  <c r="I37" i="5"/>
  <c r="I62" i="5"/>
  <c r="I63" i="5"/>
  <c r="I64" i="5"/>
  <c r="I65" i="5"/>
  <c r="I32" i="5"/>
  <c r="I46" i="5"/>
  <c r="I66" i="5"/>
  <c r="I67" i="5"/>
  <c r="I47" i="5"/>
  <c r="I38" i="5"/>
  <c r="I68" i="5"/>
  <c r="I48" i="5"/>
  <c r="I69" i="5"/>
  <c r="I49" i="5"/>
  <c r="I70" i="5"/>
  <c r="I71" i="5"/>
  <c r="I72" i="5"/>
  <c r="I73" i="5"/>
  <c r="I74" i="5"/>
  <c r="I39" i="5"/>
  <c r="I56" i="5"/>
  <c r="I57" i="5"/>
  <c r="I40" i="5"/>
  <c r="I60" i="5"/>
  <c r="I41" i="5"/>
  <c r="I75" i="5"/>
  <c r="I50" i="5"/>
  <c r="I76" i="5"/>
  <c r="I77" i="5"/>
  <c r="I51" i="5"/>
  <c r="I42" i="5"/>
  <c r="I78" i="5"/>
  <c r="I43" i="5"/>
  <c r="I79" i="5"/>
  <c r="I58" i="5"/>
  <c r="I33" i="5"/>
  <c r="I44" i="5"/>
  <c r="I52" i="5"/>
  <c r="I80" i="5"/>
  <c r="I81" i="5"/>
  <c r="I45" i="5"/>
  <c r="I82" i="5"/>
  <c r="I83" i="5"/>
  <c r="I59" i="5"/>
  <c r="I53" i="5"/>
  <c r="I84" i="5"/>
  <c r="I54" i="5"/>
  <c r="I55" i="5"/>
  <c r="I15" i="5"/>
  <c r="I16" i="5"/>
  <c r="I23" i="5"/>
  <c r="I17" i="5"/>
  <c r="I18" i="5"/>
  <c r="I19" i="5"/>
  <c r="I20" i="5"/>
  <c r="I10" i="5"/>
  <c r="I24" i="5"/>
  <c r="I21" i="5"/>
  <c r="I11" i="5"/>
  <c r="I25" i="5"/>
  <c r="I26" i="5"/>
  <c r="I27" i="5"/>
  <c r="I28" i="5"/>
  <c r="I14" i="5"/>
  <c r="I12" i="5"/>
  <c r="I29" i="5"/>
  <c r="I30" i="5"/>
  <c r="I31" i="5"/>
  <c r="I13" i="5"/>
  <c r="I22" i="5"/>
  <c r="I8" i="5"/>
  <c r="I7" i="5"/>
  <c r="C35" i="5"/>
  <c r="C36" i="5"/>
  <c r="C61" i="5"/>
  <c r="C37" i="5"/>
  <c r="C62" i="5"/>
  <c r="C15" i="5"/>
  <c r="C16" i="5"/>
  <c r="C63" i="5"/>
  <c r="C13" i="5"/>
  <c r="C23" i="5"/>
  <c r="C64" i="5"/>
  <c r="C65" i="5"/>
  <c r="C32" i="5"/>
  <c r="C17" i="5"/>
  <c r="C46" i="5"/>
  <c r="C66" i="5"/>
  <c r="C67" i="5"/>
  <c r="C9" i="5"/>
  <c r="C22" i="5"/>
  <c r="C47" i="5"/>
  <c r="C38" i="5"/>
  <c r="C68" i="5"/>
  <c r="C18" i="5"/>
  <c r="C19" i="5"/>
  <c r="C20" i="5"/>
  <c r="C48" i="5"/>
  <c r="C69" i="5"/>
  <c r="C49" i="5"/>
  <c r="C70" i="5"/>
  <c r="C71" i="5"/>
  <c r="C10" i="5"/>
  <c r="C24" i="5"/>
  <c r="C21" i="5"/>
  <c r="C72" i="5"/>
  <c r="C73" i="5"/>
  <c r="C74" i="5"/>
  <c r="C11" i="5"/>
  <c r="C39" i="5"/>
  <c r="C56" i="5"/>
  <c r="C57" i="5"/>
  <c r="C40" i="5"/>
  <c r="C60" i="5"/>
  <c r="C41" i="5"/>
  <c r="C75" i="5"/>
  <c r="C50" i="5"/>
  <c r="C25" i="5"/>
  <c r="C26" i="5"/>
  <c r="C76" i="5"/>
  <c r="C77" i="5"/>
  <c r="C51" i="5"/>
  <c r="C8" i="5"/>
  <c r="C27" i="5"/>
  <c r="C42" i="5"/>
  <c r="C78" i="5"/>
  <c r="C43" i="5"/>
  <c r="C28" i="5"/>
  <c r="C79" i="5"/>
  <c r="C14" i="5"/>
  <c r="C58" i="5"/>
  <c r="C33" i="5"/>
  <c r="C44" i="5"/>
  <c r="C52" i="5"/>
  <c r="C12" i="5"/>
  <c r="C7" i="5"/>
  <c r="C80" i="5"/>
  <c r="C81" i="5"/>
  <c r="C29" i="5"/>
  <c r="C45" i="5"/>
  <c r="C82" i="5"/>
  <c r="C83" i="5"/>
  <c r="C59" i="5"/>
  <c r="C53" i="5"/>
  <c r="C84" i="5"/>
  <c r="C54" i="5"/>
  <c r="C30" i="5"/>
  <c r="C31" i="5"/>
  <c r="C55" i="5"/>
  <c r="C34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3" i="4"/>
  <c r="AQ75" i="4"/>
  <c r="AO75" i="4"/>
  <c r="AM75" i="4"/>
  <c r="AK75" i="4"/>
  <c r="AI75" i="4"/>
  <c r="AG75" i="4"/>
  <c r="AE75" i="4"/>
  <c r="AC75" i="4"/>
  <c r="AA75" i="4"/>
  <c r="Y75" i="4"/>
  <c r="AQ74" i="4"/>
  <c r="AO74" i="4"/>
  <c r="AM74" i="4"/>
  <c r="AK74" i="4"/>
  <c r="AI74" i="4"/>
  <c r="AG74" i="4"/>
  <c r="AE74" i="4"/>
  <c r="AC74" i="4"/>
  <c r="AA74" i="4"/>
  <c r="Y74" i="4"/>
  <c r="AQ73" i="4"/>
  <c r="AO73" i="4"/>
  <c r="AM73" i="4"/>
  <c r="AK73" i="4"/>
  <c r="AI73" i="4"/>
  <c r="AG73" i="4"/>
  <c r="AE73" i="4"/>
  <c r="AC73" i="4"/>
  <c r="AA73" i="4"/>
  <c r="Y73" i="4"/>
  <c r="AQ72" i="4"/>
  <c r="AO72" i="4"/>
  <c r="AM72" i="4"/>
  <c r="AK72" i="4"/>
  <c r="AI72" i="4"/>
  <c r="AG72" i="4"/>
  <c r="AE72" i="4"/>
  <c r="AC72" i="4"/>
  <c r="AA72" i="4"/>
  <c r="Y72" i="4"/>
  <c r="AQ71" i="4"/>
  <c r="AO71" i="4"/>
  <c r="AM71" i="4"/>
  <c r="AK71" i="4"/>
  <c r="AI71" i="4"/>
  <c r="AG71" i="4"/>
  <c r="AE71" i="4"/>
  <c r="AC71" i="4"/>
  <c r="AA71" i="4"/>
  <c r="Y71" i="4"/>
  <c r="AQ70" i="4"/>
  <c r="AO70" i="4"/>
  <c r="AM70" i="4"/>
  <c r="AK70" i="4"/>
  <c r="AI70" i="4"/>
  <c r="AG70" i="4"/>
  <c r="AE70" i="4"/>
  <c r="AC70" i="4"/>
  <c r="AA70" i="4"/>
  <c r="Y70" i="4"/>
  <c r="AQ69" i="4"/>
  <c r="AO69" i="4"/>
  <c r="AM69" i="4"/>
  <c r="AK69" i="4"/>
  <c r="AI69" i="4"/>
  <c r="AG69" i="4"/>
  <c r="AE69" i="4"/>
  <c r="AC69" i="4"/>
  <c r="AA69" i="4"/>
  <c r="Y69" i="4"/>
  <c r="AQ68" i="4"/>
  <c r="AO68" i="4"/>
  <c r="AM68" i="4"/>
  <c r="AK68" i="4"/>
  <c r="AI68" i="4"/>
  <c r="AG68" i="4"/>
  <c r="AE68" i="4"/>
  <c r="AC68" i="4"/>
  <c r="AA68" i="4"/>
  <c r="Y68" i="4"/>
  <c r="AQ67" i="4"/>
  <c r="AO67" i="4"/>
  <c r="AM67" i="4"/>
  <c r="AK67" i="4"/>
  <c r="AI67" i="4"/>
  <c r="AG67" i="4"/>
  <c r="AE67" i="4"/>
  <c r="AC67" i="4"/>
  <c r="AA67" i="4"/>
  <c r="Y67" i="4"/>
  <c r="AQ66" i="4"/>
  <c r="AO66" i="4"/>
  <c r="AM66" i="4"/>
  <c r="AK66" i="4"/>
  <c r="AI66" i="4"/>
  <c r="AG66" i="4"/>
  <c r="AE66" i="4"/>
  <c r="AC66" i="4"/>
  <c r="AA66" i="4"/>
  <c r="Y66" i="4"/>
  <c r="AQ65" i="4"/>
  <c r="AO65" i="4"/>
  <c r="AM65" i="4"/>
  <c r="AK65" i="4"/>
  <c r="AI65" i="4"/>
  <c r="AG65" i="4"/>
  <c r="AE65" i="4"/>
  <c r="AC65" i="4"/>
  <c r="AA65" i="4"/>
  <c r="Y65" i="4"/>
  <c r="AQ64" i="4"/>
  <c r="AO64" i="4"/>
  <c r="AM64" i="4"/>
  <c r="AK64" i="4"/>
  <c r="AI64" i="4"/>
  <c r="AG64" i="4"/>
  <c r="AE64" i="4"/>
  <c r="AC64" i="4"/>
  <c r="AA64" i="4"/>
  <c r="Y64" i="4"/>
  <c r="AQ63" i="4"/>
  <c r="AO63" i="4"/>
  <c r="AM63" i="4"/>
  <c r="AK63" i="4"/>
  <c r="AI63" i="4"/>
  <c r="AG63" i="4"/>
  <c r="AE63" i="4"/>
  <c r="AC63" i="4"/>
  <c r="AA63" i="4"/>
  <c r="Y63" i="4"/>
  <c r="AQ62" i="4"/>
  <c r="AO62" i="4"/>
  <c r="AM62" i="4"/>
  <c r="AK62" i="4"/>
  <c r="AI62" i="4"/>
  <c r="AG62" i="4"/>
  <c r="AE62" i="4"/>
  <c r="AC62" i="4"/>
  <c r="AA62" i="4"/>
  <c r="Y62" i="4"/>
  <c r="AQ61" i="4"/>
  <c r="AO61" i="4"/>
  <c r="AM61" i="4"/>
  <c r="AK61" i="4"/>
  <c r="AI61" i="4"/>
  <c r="AG61" i="4"/>
  <c r="AE61" i="4"/>
  <c r="AC61" i="4"/>
  <c r="AA61" i="4"/>
  <c r="Y61" i="4"/>
  <c r="AQ60" i="4"/>
  <c r="AO60" i="4"/>
  <c r="AM60" i="4"/>
  <c r="AK60" i="4"/>
  <c r="AI60" i="4"/>
  <c r="AG60" i="4"/>
  <c r="AE60" i="4"/>
  <c r="AC60" i="4"/>
  <c r="AA60" i="4"/>
  <c r="Y60" i="4"/>
  <c r="AQ59" i="4"/>
  <c r="AO59" i="4"/>
  <c r="AM59" i="4"/>
  <c r="AK59" i="4"/>
  <c r="AI59" i="4"/>
  <c r="AG59" i="4"/>
  <c r="AE59" i="4"/>
  <c r="AC59" i="4"/>
  <c r="AA59" i="4"/>
  <c r="Y59" i="4"/>
  <c r="AQ58" i="4"/>
  <c r="AO58" i="4"/>
  <c r="AM58" i="4"/>
  <c r="AK58" i="4"/>
  <c r="AI58" i="4"/>
  <c r="AG58" i="4"/>
  <c r="AE58" i="4"/>
  <c r="AC58" i="4"/>
  <c r="AA58" i="4"/>
  <c r="Y58" i="4"/>
  <c r="AQ57" i="4"/>
  <c r="AO57" i="4"/>
  <c r="AM57" i="4"/>
  <c r="AK57" i="4"/>
  <c r="AI57" i="4"/>
  <c r="AG57" i="4"/>
  <c r="AE57" i="4"/>
  <c r="AC57" i="4"/>
  <c r="AA57" i="4"/>
  <c r="Y57" i="4"/>
  <c r="AQ56" i="4"/>
  <c r="AO56" i="4"/>
  <c r="AM56" i="4"/>
  <c r="AK56" i="4"/>
  <c r="AI56" i="4"/>
  <c r="AG56" i="4"/>
  <c r="AE56" i="4"/>
  <c r="AC56" i="4"/>
  <c r="AA56" i="4"/>
  <c r="Y56" i="4"/>
  <c r="AQ55" i="4"/>
  <c r="AO55" i="4"/>
  <c r="AM55" i="4"/>
  <c r="AK55" i="4"/>
  <c r="AI55" i="4"/>
  <c r="AG55" i="4"/>
  <c r="AE55" i="4"/>
  <c r="AC55" i="4"/>
  <c r="AA55" i="4"/>
  <c r="Y55" i="4"/>
  <c r="AQ54" i="4"/>
  <c r="AO54" i="4"/>
  <c r="AM54" i="4"/>
  <c r="AK54" i="4"/>
  <c r="AI54" i="4"/>
  <c r="AG54" i="4"/>
  <c r="AE54" i="4"/>
  <c r="AC54" i="4"/>
  <c r="AA54" i="4"/>
  <c r="Y54" i="4"/>
  <c r="AQ53" i="4"/>
  <c r="AO53" i="4"/>
  <c r="AM53" i="4"/>
  <c r="AK53" i="4"/>
  <c r="AI53" i="4"/>
  <c r="AG53" i="4"/>
  <c r="AE53" i="4"/>
  <c r="AC53" i="4"/>
  <c r="AA53" i="4"/>
  <c r="Y53" i="4"/>
  <c r="AQ52" i="4"/>
  <c r="AO52" i="4"/>
  <c r="AM52" i="4"/>
  <c r="AK52" i="4"/>
  <c r="AI52" i="4"/>
  <c r="AG52" i="4"/>
  <c r="AE52" i="4"/>
  <c r="AC52" i="4"/>
  <c r="AA52" i="4"/>
  <c r="Y52" i="4"/>
  <c r="AQ51" i="4"/>
  <c r="AO51" i="4"/>
  <c r="AM51" i="4"/>
  <c r="AK51" i="4"/>
  <c r="AI51" i="4"/>
  <c r="AG51" i="4"/>
  <c r="AE51" i="4"/>
  <c r="AC51" i="4"/>
  <c r="AA51" i="4"/>
  <c r="Y51" i="4"/>
  <c r="AQ50" i="4"/>
  <c r="AO50" i="4"/>
  <c r="AM50" i="4"/>
  <c r="AK50" i="4"/>
  <c r="AI50" i="4"/>
  <c r="AG50" i="4"/>
  <c r="AE50" i="4"/>
  <c r="AC50" i="4"/>
  <c r="AA50" i="4"/>
  <c r="Y50" i="4"/>
  <c r="AQ49" i="4"/>
  <c r="AO49" i="4"/>
  <c r="AM49" i="4"/>
  <c r="AK49" i="4"/>
  <c r="AI49" i="4"/>
  <c r="AG49" i="4"/>
  <c r="AE49" i="4"/>
  <c r="AC49" i="4"/>
  <c r="AA49" i="4"/>
  <c r="Y49" i="4"/>
  <c r="AQ48" i="4"/>
  <c r="AO48" i="4"/>
  <c r="AM48" i="4"/>
  <c r="AK48" i="4"/>
  <c r="AI48" i="4"/>
  <c r="AG48" i="4"/>
  <c r="AE48" i="4"/>
  <c r="AC48" i="4"/>
  <c r="AA48" i="4"/>
  <c r="Y48" i="4"/>
  <c r="AQ47" i="4"/>
  <c r="AO47" i="4"/>
  <c r="AM47" i="4"/>
  <c r="AK47" i="4"/>
  <c r="AI47" i="4"/>
  <c r="AG47" i="4"/>
  <c r="AE47" i="4"/>
  <c r="AC47" i="4"/>
  <c r="AA47" i="4"/>
  <c r="Y47" i="4"/>
  <c r="AQ46" i="4"/>
  <c r="AO46" i="4"/>
  <c r="AM46" i="4"/>
  <c r="AK46" i="4"/>
  <c r="AI46" i="4"/>
  <c r="AG46" i="4"/>
  <c r="AE46" i="4"/>
  <c r="AC46" i="4"/>
  <c r="AA46" i="4"/>
  <c r="Y46" i="4"/>
  <c r="AQ45" i="4"/>
  <c r="AO45" i="4"/>
  <c r="AM45" i="4"/>
  <c r="AK45" i="4"/>
  <c r="AI45" i="4"/>
  <c r="AG45" i="4"/>
  <c r="AE45" i="4"/>
  <c r="AC45" i="4"/>
  <c r="AA45" i="4"/>
  <c r="Y45" i="4"/>
  <c r="AQ44" i="4"/>
  <c r="AO44" i="4"/>
  <c r="AM44" i="4"/>
  <c r="AK44" i="4"/>
  <c r="AI44" i="4"/>
  <c r="AG44" i="4"/>
  <c r="AE44" i="4"/>
  <c r="AC44" i="4"/>
  <c r="AA44" i="4"/>
  <c r="Y44" i="4"/>
  <c r="AQ43" i="4"/>
  <c r="AO43" i="4"/>
  <c r="AM43" i="4"/>
  <c r="AK43" i="4"/>
  <c r="AI43" i="4"/>
  <c r="AG43" i="4"/>
  <c r="AE43" i="4"/>
  <c r="AC43" i="4"/>
  <c r="AA43" i="4"/>
  <c r="Y43" i="4"/>
  <c r="AQ42" i="4"/>
  <c r="AO42" i="4"/>
  <c r="AM42" i="4"/>
  <c r="AK42" i="4"/>
  <c r="AI42" i="4"/>
  <c r="AG42" i="4"/>
  <c r="AE42" i="4"/>
  <c r="AC42" i="4"/>
  <c r="AA42" i="4"/>
  <c r="Y42" i="4"/>
  <c r="AQ41" i="4"/>
  <c r="AO41" i="4"/>
  <c r="AM41" i="4"/>
  <c r="AK41" i="4"/>
  <c r="AI41" i="4"/>
  <c r="AG41" i="4"/>
  <c r="AE41" i="4"/>
  <c r="AC41" i="4"/>
  <c r="AA41" i="4"/>
  <c r="Y41" i="4"/>
  <c r="AQ40" i="4"/>
  <c r="AO40" i="4"/>
  <c r="AM40" i="4"/>
  <c r="AK40" i="4"/>
  <c r="AI40" i="4"/>
  <c r="AG40" i="4"/>
  <c r="AE40" i="4"/>
  <c r="AC40" i="4"/>
  <c r="AA40" i="4"/>
  <c r="Y40" i="4"/>
  <c r="AQ39" i="4"/>
  <c r="AO39" i="4"/>
  <c r="AM39" i="4"/>
  <c r="AK39" i="4"/>
  <c r="AI39" i="4"/>
  <c r="AG39" i="4"/>
  <c r="AE39" i="4"/>
  <c r="AC39" i="4"/>
  <c r="AA39" i="4"/>
  <c r="Y39" i="4"/>
  <c r="AQ38" i="4"/>
  <c r="AO38" i="4"/>
  <c r="AM38" i="4"/>
  <c r="AK38" i="4"/>
  <c r="AI38" i="4"/>
  <c r="AG38" i="4"/>
  <c r="AE38" i="4"/>
  <c r="AC38" i="4"/>
  <c r="AA38" i="4"/>
  <c r="Y38" i="4"/>
  <c r="AQ37" i="4"/>
  <c r="AO37" i="4"/>
  <c r="AM37" i="4"/>
  <c r="AK37" i="4"/>
  <c r="AI37" i="4"/>
  <c r="AG37" i="4"/>
  <c r="AE37" i="4"/>
  <c r="AC37" i="4"/>
  <c r="AA37" i="4"/>
  <c r="Y37" i="4"/>
  <c r="AQ36" i="4"/>
  <c r="AO36" i="4"/>
  <c r="AM36" i="4"/>
  <c r="AK36" i="4"/>
  <c r="AI36" i="4"/>
  <c r="AG36" i="4"/>
  <c r="AE36" i="4"/>
  <c r="AC36" i="4"/>
  <c r="AA36" i="4"/>
  <c r="Y36" i="4"/>
  <c r="AQ35" i="4"/>
  <c r="AO35" i="4"/>
  <c r="AM35" i="4"/>
  <c r="AK35" i="4"/>
  <c r="AI35" i="4"/>
  <c r="AG35" i="4"/>
  <c r="AE35" i="4"/>
  <c r="AC35" i="4"/>
  <c r="AA35" i="4"/>
  <c r="Y35" i="4"/>
  <c r="AQ34" i="4"/>
  <c r="AO34" i="4"/>
  <c r="AM34" i="4"/>
  <c r="AK34" i="4"/>
  <c r="AI34" i="4"/>
  <c r="AG34" i="4"/>
  <c r="AE34" i="4"/>
  <c r="AC34" i="4"/>
  <c r="AA34" i="4"/>
  <c r="Y34" i="4"/>
  <c r="AQ33" i="4"/>
  <c r="AO33" i="4"/>
  <c r="AM33" i="4"/>
  <c r="AK33" i="4"/>
  <c r="AI33" i="4"/>
  <c r="AG33" i="4"/>
  <c r="AE33" i="4"/>
  <c r="AC33" i="4"/>
  <c r="AA33" i="4"/>
  <c r="Y33" i="4"/>
  <c r="AQ32" i="4"/>
  <c r="AO32" i="4"/>
  <c r="AM32" i="4"/>
  <c r="AK32" i="4"/>
  <c r="AI32" i="4"/>
  <c r="AG32" i="4"/>
  <c r="AE32" i="4"/>
  <c r="AC32" i="4"/>
  <c r="AA32" i="4"/>
  <c r="Y32" i="4"/>
  <c r="AQ31" i="4"/>
  <c r="AO31" i="4"/>
  <c r="AM31" i="4"/>
  <c r="AK31" i="4"/>
  <c r="AI31" i="4"/>
  <c r="AG31" i="4"/>
  <c r="AE31" i="4"/>
  <c r="AC31" i="4"/>
  <c r="AA31" i="4"/>
  <c r="Y31" i="4"/>
  <c r="AQ30" i="4"/>
  <c r="AO30" i="4"/>
  <c r="AM30" i="4"/>
  <c r="AK30" i="4"/>
  <c r="AI30" i="4"/>
  <c r="AG30" i="4"/>
  <c r="AE30" i="4"/>
  <c r="AC30" i="4"/>
  <c r="AA30" i="4"/>
  <c r="Y30" i="4"/>
  <c r="AQ29" i="4"/>
  <c r="AO29" i="4"/>
  <c r="AM29" i="4"/>
  <c r="AK29" i="4"/>
  <c r="AI29" i="4"/>
  <c r="AG29" i="4"/>
  <c r="AE29" i="4"/>
  <c r="AC29" i="4"/>
  <c r="AA29" i="4"/>
  <c r="Y29" i="4"/>
  <c r="AQ28" i="4"/>
  <c r="AO28" i="4"/>
  <c r="AM28" i="4"/>
  <c r="AK28" i="4"/>
  <c r="AI28" i="4"/>
  <c r="AG28" i="4"/>
  <c r="AE28" i="4"/>
  <c r="AC28" i="4"/>
  <c r="AA28" i="4"/>
  <c r="Y28" i="4"/>
  <c r="AQ27" i="4"/>
  <c r="AO27" i="4"/>
  <c r="AM27" i="4"/>
  <c r="AK27" i="4"/>
  <c r="AI27" i="4"/>
  <c r="AG27" i="4"/>
  <c r="AE27" i="4"/>
  <c r="AC27" i="4"/>
  <c r="AA27" i="4"/>
  <c r="Y27" i="4"/>
  <c r="AQ26" i="4"/>
  <c r="AO26" i="4"/>
  <c r="AM26" i="4"/>
  <c r="AK26" i="4"/>
  <c r="AI26" i="4"/>
  <c r="AG26" i="4"/>
  <c r="AE26" i="4"/>
  <c r="AC26" i="4"/>
  <c r="AA26" i="4"/>
  <c r="Y26" i="4"/>
  <c r="AQ25" i="4"/>
  <c r="AO25" i="4"/>
  <c r="AM25" i="4"/>
  <c r="AK25" i="4"/>
  <c r="AI25" i="4"/>
  <c r="AG25" i="4"/>
  <c r="AE25" i="4"/>
  <c r="AC25" i="4"/>
  <c r="AA25" i="4"/>
  <c r="Y25" i="4"/>
  <c r="AQ24" i="4"/>
  <c r="AO24" i="4"/>
  <c r="AM24" i="4"/>
  <c r="AK24" i="4"/>
  <c r="AI24" i="4"/>
  <c r="AG24" i="4"/>
  <c r="AE24" i="4"/>
  <c r="AC24" i="4"/>
  <c r="AA24" i="4"/>
  <c r="Y24" i="4"/>
  <c r="AQ23" i="4"/>
  <c r="AO23" i="4"/>
  <c r="AM23" i="4"/>
  <c r="AK23" i="4"/>
  <c r="AI23" i="4"/>
  <c r="AG23" i="4"/>
  <c r="AE23" i="4"/>
  <c r="AC23" i="4"/>
  <c r="AA23" i="4"/>
  <c r="Y23" i="4"/>
  <c r="AQ22" i="4"/>
  <c r="AO22" i="4"/>
  <c r="AM22" i="4"/>
  <c r="AK22" i="4"/>
  <c r="AI22" i="4"/>
  <c r="AG22" i="4"/>
  <c r="AE22" i="4"/>
  <c r="AC22" i="4"/>
  <c r="AA22" i="4"/>
  <c r="Y22" i="4"/>
  <c r="AQ21" i="4"/>
  <c r="AO21" i="4"/>
  <c r="AM21" i="4"/>
  <c r="AK21" i="4"/>
  <c r="AI21" i="4"/>
  <c r="AG21" i="4"/>
  <c r="AE21" i="4"/>
  <c r="AC21" i="4"/>
  <c r="AA21" i="4"/>
  <c r="Y21" i="4"/>
  <c r="AQ20" i="4"/>
  <c r="AO20" i="4"/>
  <c r="AM20" i="4"/>
  <c r="AK20" i="4"/>
  <c r="AI20" i="4"/>
  <c r="AG20" i="4"/>
  <c r="AE20" i="4"/>
  <c r="AC20" i="4"/>
  <c r="AA20" i="4"/>
  <c r="Y20" i="4"/>
  <c r="AQ19" i="4"/>
  <c r="AO19" i="4"/>
  <c r="AM19" i="4"/>
  <c r="AK19" i="4"/>
  <c r="AI19" i="4"/>
  <c r="AG19" i="4"/>
  <c r="AE19" i="4"/>
  <c r="AC19" i="4"/>
  <c r="AA19" i="4"/>
  <c r="Y19" i="4"/>
  <c r="AQ18" i="4"/>
  <c r="AO18" i="4"/>
  <c r="AM18" i="4"/>
  <c r="AK18" i="4"/>
  <c r="AI18" i="4"/>
  <c r="AG18" i="4"/>
  <c r="AE18" i="4"/>
  <c r="AC18" i="4"/>
  <c r="AA18" i="4"/>
  <c r="Y18" i="4"/>
  <c r="AQ17" i="4"/>
  <c r="AO17" i="4"/>
  <c r="AM17" i="4"/>
  <c r="AK17" i="4"/>
  <c r="AI17" i="4"/>
  <c r="AG17" i="4"/>
  <c r="AE17" i="4"/>
  <c r="AC17" i="4"/>
  <c r="AA17" i="4"/>
  <c r="Y17" i="4"/>
  <c r="AQ16" i="4"/>
  <c r="AO16" i="4"/>
  <c r="AM16" i="4"/>
  <c r="AK16" i="4"/>
  <c r="AI16" i="4"/>
  <c r="AG16" i="4"/>
  <c r="AE16" i="4"/>
  <c r="AC16" i="4"/>
  <c r="AA16" i="4"/>
  <c r="Y16" i="4"/>
  <c r="AQ15" i="4"/>
  <c r="AO15" i="4"/>
  <c r="AM15" i="4"/>
  <c r="AK15" i="4"/>
  <c r="AI15" i="4"/>
  <c r="AG15" i="4"/>
  <c r="AE15" i="4"/>
  <c r="AC15" i="4"/>
  <c r="AA15" i="4"/>
  <c r="Y15" i="4"/>
  <c r="AQ14" i="4"/>
  <c r="AO14" i="4"/>
  <c r="AM14" i="4"/>
  <c r="AK14" i="4"/>
  <c r="AI14" i="4"/>
  <c r="AG14" i="4"/>
  <c r="AE14" i="4"/>
  <c r="AC14" i="4"/>
  <c r="AA14" i="4"/>
  <c r="Y14" i="4"/>
  <c r="AQ13" i="4"/>
  <c r="AO13" i="4"/>
  <c r="AM13" i="4"/>
  <c r="AK13" i="4"/>
  <c r="AI13" i="4"/>
  <c r="AG13" i="4"/>
  <c r="AE13" i="4"/>
  <c r="AC13" i="4"/>
  <c r="AA13" i="4"/>
  <c r="Y13" i="4"/>
  <c r="AQ12" i="4"/>
  <c r="AO12" i="4"/>
  <c r="AM12" i="4"/>
  <c r="AK12" i="4"/>
  <c r="AI12" i="4"/>
  <c r="AG12" i="4"/>
  <c r="AE12" i="4"/>
  <c r="AC12" i="4"/>
  <c r="AA12" i="4"/>
  <c r="Y12" i="4"/>
  <c r="AQ11" i="4"/>
  <c r="AO11" i="4"/>
  <c r="AM11" i="4"/>
  <c r="AK11" i="4"/>
  <c r="AI11" i="4"/>
  <c r="AG11" i="4"/>
  <c r="AE11" i="4"/>
  <c r="AC11" i="4"/>
  <c r="AA11" i="4"/>
  <c r="Y11" i="4"/>
  <c r="AQ10" i="4"/>
  <c r="AO10" i="4"/>
  <c r="AM10" i="4"/>
  <c r="AK10" i="4"/>
  <c r="AI10" i="4"/>
  <c r="AG10" i="4"/>
  <c r="AE10" i="4"/>
  <c r="AC10" i="4"/>
  <c r="AA10" i="4"/>
  <c r="Y10" i="4"/>
  <c r="AQ9" i="4"/>
  <c r="AO9" i="4"/>
  <c r="AM9" i="4"/>
  <c r="AK9" i="4"/>
  <c r="AI9" i="4"/>
  <c r="AG9" i="4"/>
  <c r="AE9" i="4"/>
  <c r="AC9" i="4"/>
  <c r="AA9" i="4"/>
  <c r="Y9" i="4"/>
  <c r="AQ8" i="4"/>
  <c r="AO8" i="4"/>
  <c r="AM8" i="4"/>
  <c r="AK8" i="4"/>
  <c r="AI8" i="4"/>
  <c r="AG8" i="4"/>
  <c r="AE8" i="4"/>
  <c r="AC8" i="4"/>
  <c r="AA8" i="4"/>
  <c r="Y8" i="4"/>
  <c r="AQ7" i="4"/>
  <c r="AO7" i="4"/>
  <c r="AM7" i="4"/>
  <c r="AK7" i="4"/>
  <c r="AI7" i="4"/>
  <c r="AG7" i="4"/>
  <c r="AE7" i="4"/>
  <c r="AC7" i="4"/>
  <c r="AA7" i="4"/>
  <c r="Y7" i="4"/>
  <c r="AQ6" i="4"/>
  <c r="AO6" i="4"/>
  <c r="AM6" i="4"/>
  <c r="AK6" i="4"/>
  <c r="AI6" i="4"/>
  <c r="AG6" i="4"/>
  <c r="AE6" i="4"/>
  <c r="AC6" i="4"/>
  <c r="AA6" i="4"/>
  <c r="Y6" i="4"/>
  <c r="AQ5" i="4"/>
  <c r="AO5" i="4"/>
  <c r="AM5" i="4"/>
  <c r="AK5" i="4"/>
  <c r="AI5" i="4"/>
  <c r="AG5" i="4"/>
  <c r="AE5" i="4"/>
  <c r="AC5" i="4"/>
  <c r="AA5" i="4"/>
  <c r="Y5" i="4"/>
  <c r="AQ4" i="4"/>
  <c r="AO4" i="4"/>
  <c r="AM4" i="4"/>
  <c r="AK4" i="4"/>
  <c r="AI4" i="4"/>
  <c r="AG4" i="4"/>
  <c r="AE4" i="4"/>
  <c r="AC4" i="4"/>
  <c r="AA4" i="4"/>
  <c r="Y4" i="4"/>
  <c r="AQ3" i="4"/>
  <c r="AO3" i="4"/>
  <c r="AM3" i="4"/>
  <c r="AK3" i="4"/>
  <c r="AI3" i="4"/>
  <c r="AG3" i="4"/>
  <c r="AE3" i="4"/>
  <c r="AC3" i="4"/>
  <c r="AA3" i="4"/>
  <c r="Y3" i="4"/>
  <c r="AK76" i="4" l="1"/>
  <c r="AK78" i="4" s="1"/>
  <c r="F21" i="7"/>
  <c r="AA76" i="4"/>
  <c r="AA78" i="4" s="1"/>
  <c r="AE76" i="4"/>
  <c r="AE78" i="4" s="1"/>
  <c r="AQ76" i="4"/>
  <c r="AQ78" i="4" s="1"/>
  <c r="AG76" i="4"/>
  <c r="AG78" i="4" s="1"/>
  <c r="AO76" i="4"/>
  <c r="AO78" i="4" s="1"/>
  <c r="AC76" i="4"/>
  <c r="AC78" i="4" s="1"/>
  <c r="AI76" i="4"/>
  <c r="AI78" i="4" s="1"/>
  <c r="AM76" i="4"/>
  <c r="AM78" i="4" s="1"/>
  <c r="Y76" i="4"/>
  <c r="Y78" i="4" s="1"/>
  <c r="I86" i="5"/>
  <c r="I87" i="5" s="1"/>
</calcChain>
</file>

<file path=xl/sharedStrings.xml><?xml version="1.0" encoding="utf-8"?>
<sst xmlns="http://schemas.openxmlformats.org/spreadsheetml/2006/main" count="5805" uniqueCount="615">
  <si>
    <t>M6F1R4_672</t>
  </si>
  <si>
    <t>PVY resistance</t>
  </si>
  <si>
    <t>chr11</t>
  </si>
  <si>
    <r>
      <t>AGATACGCCACTCCACATAAGGCAA</t>
    </r>
    <r>
      <rPr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TCCTAAAACAAAGAAACATGAGCT[G/A]CTCGGG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TCACCACTTAA</t>
    </r>
    <r>
      <rPr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AAAGATTTTAGTTAGATAA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GACAGAATACA</t>
    </r>
  </si>
  <si>
    <t>M6F1R4_679</t>
  </si>
  <si>
    <r>
      <t xml:space="preserve">
CCACTCCACATAAGGCAA</t>
    </r>
    <r>
      <rPr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TCCTAAAACAAAGAAACATGAGCT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CTCGGG[G/A]TCACCACTTAA</t>
    </r>
    <r>
      <rPr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AAAGATTTTAGTTAGATAA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GACAGAATACACAAAATC         </t>
    </r>
  </si>
  <si>
    <t>M6F1R4_691</t>
  </si>
  <si>
    <r>
      <t>AGGCAA</t>
    </r>
    <r>
      <rPr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TCCTAAAACAAAGAAACATGAGCT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CTCGGG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TCACCACTTAA[C/T]AAAGATTTTAGTTAGATAA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GACAGAATACAAAATCCACT….ATC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CA        
</t>
    </r>
  </si>
  <si>
    <t>M6F1R4_711</t>
  </si>
  <si>
    <r>
      <t>AAACATGAGCT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CTCGGG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TCACCACTTAA</t>
    </r>
    <r>
      <rPr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AAAGATTTTAGTTAGATAA[A/G]GACAGAATACAAAATCCACT….ATC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CATTTATCACGGATGGGTTCCA</t>
    </r>
  </si>
  <si>
    <t>M6F1R4_732</t>
  </si>
  <si>
    <r>
      <t>ACCACTTAA</t>
    </r>
    <r>
      <rPr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AAAGATTTTAGTTAGATAA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GACAGAATACAAAATCCACT[…./AACG]ATC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CATTTATCACGGATGGGTTCCAATTAGACGTGCTAACTAGTTAGGG</t>
    </r>
  </si>
  <si>
    <t>M6F1R4_739</t>
  </si>
  <si>
    <r>
      <t>ACTTAA</t>
    </r>
    <r>
      <rPr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AAAGATTTTAGTTAGATAA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GACAGAATACAAAATCCACT….ATC[A/G]CATTTATCACGGATGGGTTCCAATTAGACGTGCTAACTAGTTAGGGATTC</t>
    </r>
  </si>
  <si>
    <t>M6F1R4_797</t>
  </si>
  <si>
    <r>
      <t>ACGGATGGGTTCCAATTAGACGTGCTAACTAGTTAGGGATTCAAATTCA</t>
    </r>
    <r>
      <rPr>
        <sz val="11"/>
        <color rgb="FFFF0000"/>
        <rFont val="Calibri"/>
        <family val="2"/>
        <scheme val="minor"/>
      </rPr>
      <t>[C/A]R</t>
    </r>
    <r>
      <rPr>
        <sz val="11"/>
        <color theme="1"/>
        <rFont val="Calibri"/>
        <family val="2"/>
        <scheme val="minor"/>
      </rPr>
      <t>ATTGTATTAAACCCGGAT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TACATATACAGGGAAG</t>
    </r>
    <r>
      <rPr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TTTAACCACACAT</t>
    </r>
  </si>
  <si>
    <t>M6F1R4_798</t>
  </si>
  <si>
    <r>
      <t>ACGGATGGGTTCCAATTAGACGTGCTAACTAGTTAGGGATTCAAATTCA</t>
    </r>
    <r>
      <rPr>
        <sz val="11"/>
        <color rgb="FFFF0000"/>
        <rFont val="Calibri"/>
        <family val="2"/>
        <scheme val="minor"/>
      </rPr>
      <t>M[A/G]</t>
    </r>
    <r>
      <rPr>
        <sz val="11"/>
        <color theme="1"/>
        <rFont val="Calibri"/>
        <family val="2"/>
        <scheme val="minor"/>
      </rPr>
      <t>ATTGTATTAAACCCGGAT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TACATATACAGGGAAG</t>
    </r>
    <r>
      <rPr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TTTAACCACACATG</t>
    </r>
  </si>
  <si>
    <t>M6F1R4_817</t>
  </si>
  <si>
    <r>
      <t>ACGTGCTAACTAGTTAGGGATTCAAATTCA</t>
    </r>
    <r>
      <rPr>
        <sz val="11"/>
        <color rgb="FFFF0000"/>
        <rFont val="Calibri"/>
        <family val="2"/>
        <scheme val="minor"/>
      </rPr>
      <t>MR</t>
    </r>
    <r>
      <rPr>
        <sz val="11"/>
        <color theme="1"/>
        <rFont val="Calibri"/>
        <family val="2"/>
        <scheme val="minor"/>
      </rPr>
      <t>ATTGTATTAAACCCGGAT</t>
    </r>
    <r>
      <rPr>
        <sz val="11"/>
        <color rgb="FFFF0000"/>
        <rFont val="Calibri"/>
        <family val="2"/>
        <scheme val="minor"/>
      </rPr>
      <t>[G/A]</t>
    </r>
    <r>
      <rPr>
        <sz val="11"/>
        <color theme="1"/>
        <rFont val="Calibri"/>
        <family val="2"/>
        <scheme val="minor"/>
      </rPr>
      <t>TACATATACAGGGAAG</t>
    </r>
    <r>
      <rPr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TTTAACCACACATG</t>
    </r>
    <r>
      <rPr>
        <sz val="11"/>
        <color rgb="FFFF0000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AAGGTTCAGATATCCA</t>
    </r>
    <r>
      <rPr>
        <sz val="11"/>
        <color rgb="FFFF0000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G</t>
    </r>
  </si>
  <si>
    <t>M6F1R4_834</t>
  </si>
  <si>
    <r>
      <t>GGATTCAAATTCA</t>
    </r>
    <r>
      <rPr>
        <sz val="11"/>
        <color rgb="FFFF0000"/>
        <rFont val="Calibri"/>
        <family val="2"/>
        <scheme val="minor"/>
      </rPr>
      <t>MR</t>
    </r>
    <r>
      <rPr>
        <sz val="11"/>
        <color theme="1"/>
        <rFont val="Calibri"/>
        <family val="2"/>
        <scheme val="minor"/>
      </rPr>
      <t>ATTGTATTAAACCCGGAT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TACATATACAGGGAAG</t>
    </r>
    <r>
      <rPr>
        <sz val="11"/>
        <color rgb="FFFF0000"/>
        <rFont val="Calibri"/>
        <family val="2"/>
        <scheme val="minor"/>
      </rPr>
      <t>[C/T]</t>
    </r>
    <r>
      <rPr>
        <sz val="11"/>
        <color theme="1"/>
        <rFont val="Calibri"/>
        <family val="2"/>
        <scheme val="minor"/>
      </rPr>
      <t>TTTAACCACACATG</t>
    </r>
    <r>
      <rPr>
        <sz val="11"/>
        <color rgb="FFFF0000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AAGGTTCAGATATCCA</t>
    </r>
    <r>
      <rPr>
        <sz val="11"/>
        <color rgb="FFFF0000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GCCCCT</t>
    </r>
    <r>
      <rPr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CC </t>
    </r>
  </si>
  <si>
    <t>M6F1R4_849</t>
  </si>
  <si>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ATTGTATTAAACCCGGAT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TACATATACAGGGAAGYTTTAACCACACATG</t>
    </r>
    <r>
      <rPr>
        <sz val="11"/>
        <color rgb="FFFF0000"/>
        <rFont val="Calibri"/>
        <family val="2"/>
        <scheme val="minor"/>
      </rPr>
      <t>[C/A]</t>
    </r>
    <r>
      <rPr>
        <sz val="11"/>
        <color theme="1"/>
        <rFont val="Calibri"/>
        <family val="2"/>
        <scheme val="minor"/>
      </rPr>
      <t>AAGGTTCAGATATCCAWGCCCCT</t>
    </r>
    <r>
      <rPr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CCCCAGTCAACCTTTTTC</t>
    </r>
  </si>
  <si>
    <t>M6F1R4_938</t>
  </si>
  <si>
    <r>
      <t>GTCAACCTTTTTCCTTTCTCCT</t>
    </r>
    <r>
      <rPr>
        <sz val="11"/>
        <color rgb="FFFF0000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TATGGTGGATSATTCTTCAAAATATAG</t>
    </r>
    <r>
      <rPr>
        <sz val="11"/>
        <color rgb="FFFF0000"/>
        <rFont val="Calibri"/>
        <family val="2"/>
        <scheme val="minor"/>
      </rPr>
      <t>[C/T]</t>
    </r>
    <r>
      <rPr>
        <sz val="11"/>
        <color theme="1"/>
        <rFont val="Calibri"/>
        <family val="2"/>
        <scheme val="minor"/>
      </rPr>
      <t>ACAT</t>
    </r>
    <r>
      <rPr>
        <sz val="11"/>
        <color rgb="FFFF0000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>CAACTGA</t>
    </r>
    <r>
      <rPr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TCTTTCTTCTATCACC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CAAAAAGACAACAGCAATTG </t>
    </r>
  </si>
  <si>
    <t>M6F1R4_943</t>
  </si>
  <si>
    <r>
      <t>CCTTTTTCCTTTCTCCT</t>
    </r>
    <r>
      <rPr>
        <sz val="11"/>
        <color rgb="FFFF0000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TATGGTGGAT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ATTCTTCAAAATATAG</t>
    </r>
    <r>
      <rPr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ACAT</t>
    </r>
    <r>
      <rPr>
        <sz val="11"/>
        <color rgb="FFFF0000"/>
        <rFont val="Calibri"/>
        <family val="2"/>
        <scheme val="minor"/>
      </rPr>
      <t>[T/G]</t>
    </r>
    <r>
      <rPr>
        <sz val="11"/>
        <color theme="1"/>
        <rFont val="Calibri"/>
        <family val="2"/>
        <scheme val="minor"/>
      </rPr>
      <t>CAACTGA</t>
    </r>
    <r>
      <rPr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TCTTTCTTCTATCACC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CAAAAAGACAACAGCAATTGAATCA</t>
    </r>
  </si>
  <si>
    <t>M6F1R4_951</t>
  </si>
  <si>
    <r>
      <t>CTTTCTCCT</t>
    </r>
    <r>
      <rPr>
        <sz val="11"/>
        <color rgb="FFFF0000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TATGGTGGAT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ATTCTTCAAAATATAG</t>
    </r>
    <r>
      <rPr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ACAT</t>
    </r>
    <r>
      <rPr>
        <sz val="11"/>
        <color rgb="FFFF0000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>CAACTGA</t>
    </r>
    <r>
      <rPr>
        <sz val="11"/>
        <color rgb="FFFF0000"/>
        <rFont val="Calibri"/>
        <family val="2"/>
        <scheme val="minor"/>
      </rPr>
      <t>[C/T]</t>
    </r>
    <r>
      <rPr>
        <sz val="11"/>
        <color theme="1"/>
        <rFont val="Calibri"/>
        <family val="2"/>
        <scheme val="minor"/>
      </rPr>
      <t>TCTTTCTTCTATCACC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CAAAAAGACAACAGCAATTGAATCATTGRAGTTA</t>
    </r>
  </si>
  <si>
    <t>M6F1R4_967</t>
  </si>
  <si>
    <r>
      <t>GAT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ATTCTTCAAAATATAG</t>
    </r>
    <r>
      <rPr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ACAT</t>
    </r>
    <r>
      <rPr>
        <sz val="11"/>
        <color rgb="FFFF0000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>CAACTGA</t>
    </r>
    <r>
      <rPr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TCTTTCTTCTATCACC</t>
    </r>
    <r>
      <rPr>
        <sz val="11"/>
        <color rgb="FFFF0000"/>
        <rFont val="Calibri"/>
        <family val="2"/>
        <scheme val="minor"/>
      </rPr>
      <t>[G/A</t>
    </r>
    <r>
      <rPr>
        <sz val="11"/>
        <color theme="1"/>
        <rFont val="Calibri"/>
        <family val="2"/>
        <scheme val="minor"/>
      </rPr>
      <t>]CAAAAAGACAACAGCAATTGAATCATTGRAGTTACACTACACATGCCACA</t>
    </r>
  </si>
  <si>
    <t>M6F1R4_996</t>
  </si>
  <si>
    <r>
      <t>CTGA</t>
    </r>
    <r>
      <rPr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TCTTTCTTCTATCACC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CAAAAAGACAACAGCAATTGAATCATTG</t>
    </r>
    <r>
      <rPr>
        <sz val="11"/>
        <color rgb="FFFF0000"/>
        <rFont val="Calibri"/>
        <family val="2"/>
        <scheme val="minor"/>
      </rPr>
      <t>[A/G]</t>
    </r>
    <r>
      <rPr>
        <sz val="11"/>
        <color theme="1"/>
        <rFont val="Calibri"/>
        <family val="2"/>
        <scheme val="minor"/>
      </rPr>
      <t>AGTTACACTACACATGCCACAAACTTTCAAAATTACATGCAGAAAAGACA</t>
    </r>
  </si>
  <si>
    <t>snpST0071</t>
  </si>
  <si>
    <t>snpST0072</t>
  </si>
  <si>
    <t>snpST0073</t>
  </si>
  <si>
    <t>snpST0074</t>
  </si>
  <si>
    <t>snpST0075</t>
  </si>
  <si>
    <t>snpST0076</t>
  </si>
  <si>
    <t>snpST0077</t>
  </si>
  <si>
    <t>snpST0078</t>
  </si>
  <si>
    <t>snpST0079</t>
  </si>
  <si>
    <t>snpST0080</t>
  </si>
  <si>
    <t>snpST0049</t>
  </si>
  <si>
    <t>snpST0050</t>
  </si>
  <si>
    <t>snpST0051</t>
  </si>
  <si>
    <t>snpST0052</t>
  </si>
  <si>
    <t>snpST0053</t>
  </si>
  <si>
    <t>snpST0054</t>
  </si>
  <si>
    <t>pheno</t>
  </si>
  <si>
    <t>HRM M6P2F1R1 group</t>
  </si>
  <si>
    <t>population_group</t>
  </si>
  <si>
    <t>DNA \ Assay</t>
  </si>
  <si>
    <t>CIP300056.33</t>
  </si>
  <si>
    <t>Uncallable</t>
  </si>
  <si>
    <t>C:C</t>
  </si>
  <si>
    <t>G:A</t>
  </si>
  <si>
    <t>AACG:-</t>
  </si>
  <si>
    <t>A:A</t>
  </si>
  <si>
    <t>Extreme resistance</t>
  </si>
  <si>
    <t>a</t>
  </si>
  <si>
    <t>yes</t>
  </si>
  <si>
    <t>AAAA</t>
  </si>
  <si>
    <t>LTVR</t>
  </si>
  <si>
    <t>G:G</t>
  </si>
  <si>
    <t>?</t>
  </si>
  <si>
    <t>CIP300066.11</t>
  </si>
  <si>
    <t>A:G</t>
  </si>
  <si>
    <t>T:C</t>
  </si>
  <si>
    <t>c</t>
  </si>
  <si>
    <t>A:C</t>
  </si>
  <si>
    <t>G:T</t>
  </si>
  <si>
    <t>CIP300101.11</t>
  </si>
  <si>
    <t xml:space="preserve">negative </t>
  </si>
  <si>
    <t>CIP379706.27</t>
  </si>
  <si>
    <t>CIP388611.22</t>
  </si>
  <si>
    <t>Extreme Resistance</t>
  </si>
  <si>
    <t>CIP388615.22</t>
  </si>
  <si>
    <t>AAAB</t>
  </si>
  <si>
    <t>CIP389468.3</t>
  </si>
  <si>
    <t>CIP390478.9</t>
  </si>
  <si>
    <t>CIP390637.1</t>
  </si>
  <si>
    <t>CIP391180.6</t>
  </si>
  <si>
    <t>unkown</t>
  </si>
  <si>
    <t>CIP391207.2</t>
  </si>
  <si>
    <t>T:T</t>
  </si>
  <si>
    <t>CIP391382.18</t>
  </si>
  <si>
    <t>CIP392025.7</t>
  </si>
  <si>
    <t>CIP392739.4</t>
  </si>
  <si>
    <t>f</t>
  </si>
  <si>
    <t>CIP392740.4</t>
  </si>
  <si>
    <t>e</t>
  </si>
  <si>
    <t>CIP392759.1</t>
  </si>
  <si>
    <t>CIP392780.1</t>
  </si>
  <si>
    <t>CIP392820.1</t>
  </si>
  <si>
    <t>CIP393613.2</t>
  </si>
  <si>
    <t>CIP393615.6</t>
  </si>
  <si>
    <t>CIP393617.1</t>
  </si>
  <si>
    <t>CIP393708.31</t>
  </si>
  <si>
    <t>CIP394034.7</t>
  </si>
  <si>
    <t>Hypersensitive</t>
  </si>
  <si>
    <t>CIP394600.52</t>
  </si>
  <si>
    <t>CIP394613.139</t>
  </si>
  <si>
    <t>h</t>
  </si>
  <si>
    <t>CIP394613.32</t>
  </si>
  <si>
    <t>CIP394614.117</t>
  </si>
  <si>
    <t>CIP395192.1</t>
  </si>
  <si>
    <t>CIP395193.6</t>
  </si>
  <si>
    <t>CIP395195.7</t>
  </si>
  <si>
    <t>CIP395196.4</t>
  </si>
  <si>
    <t>AABB</t>
  </si>
  <si>
    <t>CIP395432.51</t>
  </si>
  <si>
    <t>CIP395436.8</t>
  </si>
  <si>
    <t>CIP395438.1</t>
  </si>
  <si>
    <t>BW</t>
  </si>
  <si>
    <t>CIP396311.1</t>
  </si>
  <si>
    <t>CIP397006.18</t>
  </si>
  <si>
    <t>Resistant</t>
  </si>
  <si>
    <t>CIP397012.22</t>
  </si>
  <si>
    <t>-:-</t>
  </si>
  <si>
    <t>CIP397016.7</t>
  </si>
  <si>
    <t>CIP397029.21</t>
  </si>
  <si>
    <t>CIP397039.51</t>
  </si>
  <si>
    <t>CIP397039.53</t>
  </si>
  <si>
    <t>CIP397055.2</t>
  </si>
  <si>
    <t>CIP397065.2</t>
  </si>
  <si>
    <t>CIP397065.28</t>
  </si>
  <si>
    <t>CIP397069.5</t>
  </si>
  <si>
    <t>CIP397073.7</t>
  </si>
  <si>
    <t>CIP397078.12</t>
  </si>
  <si>
    <t>CIP397099.4</t>
  </si>
  <si>
    <t>CIP397100.9</t>
  </si>
  <si>
    <t>CIP397196.3</t>
  </si>
  <si>
    <t>CIP397196.8</t>
  </si>
  <si>
    <t>CIP397197.9</t>
  </si>
  <si>
    <t>na</t>
  </si>
  <si>
    <t>CIP700313</t>
  </si>
  <si>
    <t>CIP701633</t>
  </si>
  <si>
    <t>AACG:AACG</t>
  </si>
  <si>
    <t>CIP701676</t>
  </si>
  <si>
    <t>CIP702290</t>
  </si>
  <si>
    <t>CIP702547</t>
  </si>
  <si>
    <t>CIP703317</t>
  </si>
  <si>
    <t>CIP703541</t>
  </si>
  <si>
    <t>CIP703567</t>
  </si>
  <si>
    <t>CIP703654</t>
  </si>
  <si>
    <t>CIP705499</t>
  </si>
  <si>
    <t>CIP300072.1</t>
  </si>
  <si>
    <t>Susceptible</t>
  </si>
  <si>
    <t>g</t>
  </si>
  <si>
    <t>no</t>
  </si>
  <si>
    <t>CIP300093.14</t>
  </si>
  <si>
    <t>d</t>
  </si>
  <si>
    <t>CIP380011.12</t>
  </si>
  <si>
    <t>A</t>
  </si>
  <si>
    <t>CIP385561.124</t>
  </si>
  <si>
    <t>b</t>
  </si>
  <si>
    <t>CIP391004.18</t>
  </si>
  <si>
    <t>Highly Susceptible</t>
  </si>
  <si>
    <t>B3</t>
  </si>
  <si>
    <t>CIP391065.69</t>
  </si>
  <si>
    <t>CIP391533.1</t>
  </si>
  <si>
    <t>CIP391583.25</t>
  </si>
  <si>
    <t>CIP391930.1</t>
  </si>
  <si>
    <t>CIP392032.2</t>
  </si>
  <si>
    <t>i</t>
  </si>
  <si>
    <t>CIP392617.54</t>
  </si>
  <si>
    <t>CIP392637.27</t>
  </si>
  <si>
    <t>CIP392657.171</t>
  </si>
  <si>
    <t>CIP392821.1</t>
  </si>
  <si>
    <t>CIP392973.48</t>
  </si>
  <si>
    <t>CIP393371.164</t>
  </si>
  <si>
    <t>CIP393536.13</t>
  </si>
  <si>
    <t>CIP394034.65</t>
  </si>
  <si>
    <t>Highly susceptible</t>
  </si>
  <si>
    <t>CIP394611.112</t>
  </si>
  <si>
    <t>CIP394881.8</t>
  </si>
  <si>
    <t>CIP395186.6</t>
  </si>
  <si>
    <t>CIP395448.1</t>
  </si>
  <si>
    <t>CIP397014.2</t>
  </si>
  <si>
    <t>CIP397073.15</t>
  </si>
  <si>
    <t>CIP397073.16</t>
  </si>
  <si>
    <t>CIP399101.1</t>
  </si>
  <si>
    <t>CIP701882</t>
  </si>
  <si>
    <t>CIP702286</t>
  </si>
  <si>
    <t>CIP702450</t>
  </si>
  <si>
    <t>CIP702467</t>
  </si>
  <si>
    <t>CIP704068</t>
  </si>
  <si>
    <t>CIP704797</t>
  </si>
  <si>
    <t>include in manuscript</t>
  </si>
  <si>
    <t>flanking sequence</t>
  </si>
  <si>
    <t>CIP marker name</t>
  </si>
  <si>
    <t>Intertek marker name</t>
  </si>
  <si>
    <t>Clone</t>
  </si>
  <si>
    <t>M6P2 Ry peak</t>
  </si>
  <si>
    <t>snpST0010</t>
  </si>
  <si>
    <t>GBS</t>
  </si>
  <si>
    <t>snpST0012</t>
  </si>
  <si>
    <t>snpST0013</t>
  </si>
  <si>
    <t>snpST0014</t>
  </si>
  <si>
    <t>snpST0015</t>
  </si>
  <si>
    <t>snpST0016</t>
  </si>
  <si>
    <t>snpST0017</t>
  </si>
  <si>
    <t>snpST0018</t>
  </si>
  <si>
    <t>snpST0019</t>
  </si>
  <si>
    <t>snpST0020</t>
  </si>
  <si>
    <t>S9_58779951</t>
  </si>
  <si>
    <t>S9_59226671</t>
  </si>
  <si>
    <t>S9_59301204</t>
  </si>
  <si>
    <t>S9_59997331</t>
  </si>
  <si>
    <t>S9_60067335</t>
  </si>
  <si>
    <t>S9_60225630</t>
  </si>
  <si>
    <t>S9_60510506</t>
  </si>
  <si>
    <t>S9_61095507</t>
  </si>
  <si>
    <t>S9_61205320</t>
  </si>
  <si>
    <t>S9_61261167</t>
  </si>
  <si>
    <t>-:T</t>
  </si>
  <si>
    <t>C:T</t>
  </si>
  <si>
    <t>T:A</t>
  </si>
  <si>
    <t>C:A</t>
  </si>
  <si>
    <t>0:0</t>
  </si>
  <si>
    <t>ABBB</t>
  </si>
  <si>
    <t>solcap_c2_56418</t>
  </si>
  <si>
    <t>solcap</t>
  </si>
  <si>
    <t>snpST0023</t>
  </si>
  <si>
    <t>Set</t>
  </si>
  <si>
    <t>PT</t>
  </si>
  <si>
    <t>AUDPC</t>
  </si>
  <si>
    <t>sAUDPC</t>
  </si>
  <si>
    <t>R</t>
  </si>
  <si>
    <t>ENV 1</t>
  </si>
  <si>
    <t>ENV 2</t>
  </si>
  <si>
    <t>AVG</t>
  </si>
  <si>
    <t>CIP370116</t>
  </si>
  <si>
    <t>TPS</t>
  </si>
  <si>
    <t>Rpi gene?</t>
  </si>
  <si>
    <t>MS</t>
  </si>
  <si>
    <t>CIP370119</t>
  </si>
  <si>
    <t>CIP370120</t>
  </si>
  <si>
    <t>MR</t>
  </si>
  <si>
    <t>S</t>
  </si>
  <si>
    <t>CIP370121</t>
  </si>
  <si>
    <t>CIP370122</t>
  </si>
  <si>
    <t>HR</t>
  </si>
  <si>
    <t>CIP370123</t>
  </si>
  <si>
    <t>CIP377744.2</t>
  </si>
  <si>
    <t>LB</t>
  </si>
  <si>
    <t>CIP382150.16</t>
  </si>
  <si>
    <t>CIP384298.56</t>
  </si>
  <si>
    <t>CIP385524.9</t>
  </si>
  <si>
    <t>CIP385556.4</t>
  </si>
  <si>
    <t>CIP386039.17</t>
  </si>
  <si>
    <t>CIP387091.37</t>
  </si>
  <si>
    <t>CIP387096.2</t>
  </si>
  <si>
    <t>CIP387164.4</t>
  </si>
  <si>
    <t>CIP387170.16</t>
  </si>
  <si>
    <t>CIP387170.9</t>
  </si>
  <si>
    <t>CIP387205.5</t>
  </si>
  <si>
    <t>CIP387334.5</t>
  </si>
  <si>
    <t>CIP388972.22</t>
  </si>
  <si>
    <t>CIP389746.2</t>
  </si>
  <si>
    <t>CIP391137.7</t>
  </si>
  <si>
    <t>CIP391464.6</t>
  </si>
  <si>
    <t>LMF</t>
  </si>
  <si>
    <t>CIP391683.29</t>
  </si>
  <si>
    <t>CIP391691.96</t>
  </si>
  <si>
    <t>CIP392047.19</t>
  </si>
  <si>
    <t>CIP392730.2</t>
  </si>
  <si>
    <t>CIP392797.22</t>
  </si>
  <si>
    <t>CIP392823.4</t>
  </si>
  <si>
    <t>CIP392826.4</t>
  </si>
  <si>
    <t>CIP393079.4</t>
  </si>
  <si>
    <t>CIP393651.5</t>
  </si>
  <si>
    <t>CIP395193.1</t>
  </si>
  <si>
    <t>CIP395193.4</t>
  </si>
  <si>
    <t>CIP385558.8</t>
  </si>
  <si>
    <t>RKN</t>
  </si>
  <si>
    <t>CIP389447.5</t>
  </si>
  <si>
    <t>CIP390663.8</t>
  </si>
  <si>
    <t>CIP391002.6</t>
  </si>
  <si>
    <t>CIP391011.17</t>
  </si>
  <si>
    <t>CIP391580.30</t>
  </si>
  <si>
    <t>CIP391846.5</t>
  </si>
  <si>
    <t>CIP391904.14</t>
  </si>
  <si>
    <t>CIP391905.13</t>
  </si>
  <si>
    <t>CIP392633.54</t>
  </si>
  <si>
    <t>CIP392633.64</t>
  </si>
  <si>
    <t>CIP392637.10</t>
  </si>
  <si>
    <t>CIP392640.18</t>
  </si>
  <si>
    <t>CIP392657.8</t>
  </si>
  <si>
    <t>CIP392661.18</t>
  </si>
  <si>
    <t>CIP392822.3</t>
  </si>
  <si>
    <t>CIP393077.159</t>
  </si>
  <si>
    <t>CIP393077.54</t>
  </si>
  <si>
    <t>CIP393085.5</t>
  </si>
  <si>
    <t>CIP393220.54</t>
  </si>
  <si>
    <t>CIP393242.50</t>
  </si>
  <si>
    <t>CIP393248.55</t>
  </si>
  <si>
    <t>CIP393280.57</t>
  </si>
  <si>
    <t>CIP393280.64</t>
  </si>
  <si>
    <t>CIP393339.242</t>
  </si>
  <si>
    <t>CIP393371.157</t>
  </si>
  <si>
    <t>CIP393371.159</t>
  </si>
  <si>
    <t>CIP393371.58</t>
  </si>
  <si>
    <t>CIP393385.39</t>
  </si>
  <si>
    <t>CIP393385.47</t>
  </si>
  <si>
    <t>CIP393595.1</t>
  </si>
  <si>
    <t>CIP394199.2</t>
  </si>
  <si>
    <t>CIP394223.1</t>
  </si>
  <si>
    <t>CIP394223.13</t>
  </si>
  <si>
    <t>CIP394223.17</t>
  </si>
  <si>
    <t>CIP395194.9</t>
  </si>
  <si>
    <t>CIP395197.5</t>
  </si>
  <si>
    <t>CIP396284.1</t>
  </si>
  <si>
    <t>CIP396285.1</t>
  </si>
  <si>
    <t>CIP396286.6</t>
  </si>
  <si>
    <t>CIP396286.7</t>
  </si>
  <si>
    <t>CIP595006.1</t>
  </si>
  <si>
    <t>CIP595007.14</t>
  </si>
  <si>
    <t>CIP595007.2</t>
  </si>
  <si>
    <t>CIP595021.2</t>
  </si>
  <si>
    <t>CIP595022.2</t>
  </si>
  <si>
    <t>CIP595049.16</t>
  </si>
  <si>
    <t>CIP596002.7</t>
  </si>
  <si>
    <t>CIP596006.41</t>
  </si>
  <si>
    <t>CIP596007.9</t>
  </si>
  <si>
    <t>CIP596008.27</t>
  </si>
  <si>
    <t>CIP596013.17</t>
  </si>
  <si>
    <t>CIP596013.25</t>
  </si>
  <si>
    <t>CIP596013.29</t>
  </si>
  <si>
    <t>CIP596013.38</t>
  </si>
  <si>
    <t>CIP596018.1</t>
  </si>
  <si>
    <t>CIP596030.1</t>
  </si>
  <si>
    <t>CIP596063.2</t>
  </si>
  <si>
    <t>CIP596066.3</t>
  </si>
  <si>
    <t>CIP597035.3</t>
  </si>
  <si>
    <t>CIP693648.1</t>
  </si>
  <si>
    <t>PreBreeding</t>
  </si>
  <si>
    <t>CIP694474.15</t>
  </si>
  <si>
    <t>CIP694474.30</t>
  </si>
  <si>
    <t>CIP694474.41</t>
  </si>
  <si>
    <t>CIP694474.48</t>
  </si>
  <si>
    <t>CIP381381.13</t>
  </si>
  <si>
    <t>CIP381381.9</t>
  </si>
  <si>
    <t>CIP391919.3</t>
  </si>
  <si>
    <t>CIP391931.1</t>
  </si>
  <si>
    <t>HS</t>
  </si>
  <si>
    <t>CIP392285.72</t>
  </si>
  <si>
    <t>CIP393073.179</t>
  </si>
  <si>
    <t>CIP393073.197</t>
  </si>
  <si>
    <t>CIP393083.2</t>
  </si>
  <si>
    <t>CIP393228.67</t>
  </si>
  <si>
    <t>CIP393280.82</t>
  </si>
  <si>
    <t>CIP393349.68</t>
  </si>
  <si>
    <t>CIP393382.44</t>
  </si>
  <si>
    <t>CIP394895.7</t>
  </si>
  <si>
    <t>CIP394902.4</t>
  </si>
  <si>
    <t>CIP394903.1</t>
  </si>
  <si>
    <t>CIP394903.3</t>
  </si>
  <si>
    <t>CIP394903.5</t>
  </si>
  <si>
    <t>CIP394904.17</t>
  </si>
  <si>
    <t>CIP394904.20</t>
  </si>
  <si>
    <t>CIP394904.9</t>
  </si>
  <si>
    <t>CIP394905.12</t>
  </si>
  <si>
    <t>CIP394905.8</t>
  </si>
  <si>
    <t>CIP394906.6</t>
  </si>
  <si>
    <t>CIP394907.1</t>
  </si>
  <si>
    <t>CIP394907.3</t>
  </si>
  <si>
    <t>CIP394908.13</t>
  </si>
  <si>
    <t>CIP394909.2</t>
  </si>
  <si>
    <t>CIP395443.103</t>
  </si>
  <si>
    <t>CIP395445.16</t>
  </si>
  <si>
    <t>CIP395446.1</t>
  </si>
  <si>
    <t>CIP395447.24</t>
  </si>
  <si>
    <t>CIP397077.16</t>
  </si>
  <si>
    <t>CIP690005.10</t>
  </si>
  <si>
    <t>CIP694474.16</t>
  </si>
  <si>
    <t>CIP694474.9</t>
  </si>
  <si>
    <t>CIP385499.11</t>
  </si>
  <si>
    <t>CIP391724.1</t>
  </si>
  <si>
    <t>CIP392745.7</t>
  </si>
  <si>
    <t>CIP392824.1</t>
  </si>
  <si>
    <t>CIP393612.1</t>
  </si>
  <si>
    <t>CIP393614.3</t>
  </si>
  <si>
    <t>CIP397060.19</t>
  </si>
  <si>
    <t>CIP397067.2</t>
  </si>
  <si>
    <t>CIP397069.11</t>
  </si>
  <si>
    <t>CIP397079.26</t>
  </si>
  <si>
    <t>CIP397079.6</t>
  </si>
  <si>
    <t>CIP500052.2</t>
  </si>
  <si>
    <t>CIP500056.36</t>
  </si>
  <si>
    <t>CIP500138.9</t>
  </si>
  <si>
    <t>CIP500139.5</t>
  </si>
  <si>
    <t>CIP500140.1</t>
  </si>
  <si>
    <t>CIP501034.2</t>
  </si>
  <si>
    <t>CIP501049.3</t>
  </si>
  <si>
    <t>CIP501064.41</t>
  </si>
  <si>
    <t>CIP598264.20</t>
  </si>
  <si>
    <t>CIP693727.1</t>
  </si>
  <si>
    <t>CIP694474.43</t>
  </si>
  <si>
    <t>CIP694474.64</t>
  </si>
  <si>
    <t>CIP780630</t>
  </si>
  <si>
    <t>CIP385558.2</t>
  </si>
  <si>
    <t>CIP385558.4</t>
  </si>
  <si>
    <t>CIP391046.14</t>
  </si>
  <si>
    <t>CIP391047.34</t>
  </si>
  <si>
    <t>CIP391058.175</t>
  </si>
  <si>
    <t>CIP391065.81</t>
  </si>
  <si>
    <t>CIP391585.167</t>
  </si>
  <si>
    <t>CIP391585.179</t>
  </si>
  <si>
    <t>CIP391585.5</t>
  </si>
  <si>
    <t>CIP391905.10</t>
  </si>
  <si>
    <t>CIP391918.4</t>
  </si>
  <si>
    <t>CIP392278.19</t>
  </si>
  <si>
    <t>CIP392289.34</t>
  </si>
  <si>
    <t>CIP392634.49</t>
  </si>
  <si>
    <t>CIP392634.52</t>
  </si>
  <si>
    <t>CIP392639.34</t>
  </si>
  <si>
    <t>CIP392650.12</t>
  </si>
  <si>
    <t>CIP393075.54</t>
  </si>
  <si>
    <t>CIP393077.162</t>
  </si>
  <si>
    <t>CIP393079.24</t>
  </si>
  <si>
    <t>CIP393084.31</t>
  </si>
  <si>
    <t>CIP393227.66</t>
  </si>
  <si>
    <t>CIP393280.83</t>
  </si>
  <si>
    <t>CIP393284.39</t>
  </si>
  <si>
    <t>CIP393385.57</t>
  </si>
  <si>
    <t>CIP394223.5</t>
  </si>
  <si>
    <t>CIP394899.5</t>
  </si>
  <si>
    <t>CIP394903.6</t>
  </si>
  <si>
    <t>CIP394904.21</t>
  </si>
  <si>
    <t>CIP395434.1</t>
  </si>
  <si>
    <t>CIP395444.1</t>
  </si>
  <si>
    <t>CIP397036.7</t>
  </si>
  <si>
    <t>CIP397044.25</t>
  </si>
  <si>
    <t>CIP397098.12</t>
  </si>
  <si>
    <t>CIP398211.35</t>
  </si>
  <si>
    <t>CIP598177.21</t>
  </si>
  <si>
    <t>CIP694474.33</t>
  </si>
  <si>
    <t>CIP300046.22</t>
  </si>
  <si>
    <t>CIP300048.12</t>
  </si>
  <si>
    <t>CIP300054.29</t>
  </si>
  <si>
    <t>CIP300055.32</t>
  </si>
  <si>
    <t>CIP300063.4</t>
  </si>
  <si>
    <t>CIP300063.9</t>
  </si>
  <si>
    <t>CIP300065.4</t>
  </si>
  <si>
    <t>CIP300099.22</t>
  </si>
  <si>
    <t>CIP300135.14</t>
  </si>
  <si>
    <t>CIP300135.3</t>
  </si>
  <si>
    <t>CIP300137.31</t>
  </si>
  <si>
    <t>CIP301023.15</t>
  </si>
  <si>
    <t>Intermediate LT-LB</t>
  </si>
  <si>
    <t>CIP301024.14</t>
  </si>
  <si>
    <t>CIP301024.95</t>
  </si>
  <si>
    <t>CIP301026.23</t>
  </si>
  <si>
    <t>CIP301029.18</t>
  </si>
  <si>
    <t>CIP301037.85</t>
  </si>
  <si>
    <t>CIP301040.63</t>
  </si>
  <si>
    <t>CIP301041.26</t>
  </si>
  <si>
    <t>CIP301044.36</t>
  </si>
  <si>
    <t>CIP301045.74</t>
  </si>
  <si>
    <t>CIP301055.53</t>
  </si>
  <si>
    <t>CIP301056.54</t>
  </si>
  <si>
    <t>CIP388676.1</t>
  </si>
  <si>
    <t>CIP392781.1</t>
  </si>
  <si>
    <t>CIP394223.19</t>
  </si>
  <si>
    <t>CIP394223.9</t>
  </si>
  <si>
    <t>CIP394579.36</t>
  </si>
  <si>
    <t>CIP394898.13</t>
  </si>
  <si>
    <t>CIP394900.1</t>
  </si>
  <si>
    <t>CIP394901.2</t>
  </si>
  <si>
    <t>CIP397012.20</t>
  </si>
  <si>
    <t>CIP397035.26</t>
  </si>
  <si>
    <t>CIP398098.65</t>
  </si>
  <si>
    <t>LBHT-1</t>
  </si>
  <si>
    <t>CIP398190.112</t>
  </si>
  <si>
    <t>CIP398190.200</t>
  </si>
  <si>
    <t>CIP398190.404</t>
  </si>
  <si>
    <t>CIP398190.523</t>
  </si>
  <si>
    <t>CIP398190.571</t>
  </si>
  <si>
    <t>CIP398190.605</t>
  </si>
  <si>
    <t>CIP398190.615</t>
  </si>
  <si>
    <t>CIP398190.735</t>
  </si>
  <si>
    <t>CIP398192.213</t>
  </si>
  <si>
    <t>CIP398192.592</t>
  </si>
  <si>
    <t>CIP398193.158</t>
  </si>
  <si>
    <t>CIP398208.29</t>
  </si>
  <si>
    <t>CIP302033.11</t>
  </si>
  <si>
    <t>CIP302071.31</t>
  </si>
  <si>
    <t>CIP302076.33</t>
  </si>
  <si>
    <t>CIP302086.17</t>
  </si>
  <si>
    <t>CIP302092.12</t>
  </si>
  <si>
    <t>CIP302134.11</t>
  </si>
  <si>
    <t>CIP302148.11</t>
  </si>
  <si>
    <t>CIP302148.12</t>
  </si>
  <si>
    <t>CIP302173.12</t>
  </si>
  <si>
    <t>CIP302173.36</t>
  </si>
  <si>
    <t>CIP302174.31</t>
  </si>
  <si>
    <t>CIP302235.31</t>
  </si>
  <si>
    <t>CIP302428.20</t>
  </si>
  <si>
    <t>CIP302476.108</t>
  </si>
  <si>
    <t>CIP302498.70</t>
  </si>
  <si>
    <t>CIP302499.30</t>
  </si>
  <si>
    <t>CIP303037.15</t>
  </si>
  <si>
    <t>CIP303037.17</t>
  </si>
  <si>
    <t>CIP303037.31</t>
  </si>
  <si>
    <t>CIP304345.102</t>
  </si>
  <si>
    <t>CIP304349.8</t>
  </si>
  <si>
    <t>CIP304350.100</t>
  </si>
  <si>
    <t>CIP304350.18</t>
  </si>
  <si>
    <t>CIP304350.78</t>
  </si>
  <si>
    <t>CIP304350.95</t>
  </si>
  <si>
    <t>CIP304351.109</t>
  </si>
  <si>
    <t>CIP304351.31</t>
  </si>
  <si>
    <t>CIP304366.46</t>
  </si>
  <si>
    <t>CIP304369.22</t>
  </si>
  <si>
    <t>CIP304371.20</t>
  </si>
  <si>
    <t>CIP304371.58</t>
  </si>
  <si>
    <t>CIP304371.67</t>
  </si>
  <si>
    <t>CIP304383.41</t>
  </si>
  <si>
    <t>CIP304383.80</t>
  </si>
  <si>
    <t>CIP304387.39</t>
  </si>
  <si>
    <t>CIP304394.56</t>
  </si>
  <si>
    <t>CIP304399.15</t>
  </si>
  <si>
    <t>CIP304399.5</t>
  </si>
  <si>
    <t>CIP304405.42</t>
  </si>
  <si>
    <t>CIP304405.47</t>
  </si>
  <si>
    <t>CIP398017.53</t>
  </si>
  <si>
    <t>CIP398098.119</t>
  </si>
  <si>
    <t>CIP398098.203</t>
  </si>
  <si>
    <t>CIP398098.204</t>
  </si>
  <si>
    <t>CIP398098.205</t>
  </si>
  <si>
    <t>CIP398098.231</t>
  </si>
  <si>
    <t>CIP398098.570</t>
  </si>
  <si>
    <t>CIP398098.98</t>
  </si>
  <si>
    <t>CIP398180.144</t>
  </si>
  <si>
    <t>CIP398180.253</t>
  </si>
  <si>
    <t>CIP398180.289</t>
  </si>
  <si>
    <t>CIP398180.292</t>
  </si>
  <si>
    <t>CIP398180.612</t>
  </si>
  <si>
    <t>CIP398190.89</t>
  </si>
  <si>
    <t>CIP398192.553</t>
  </si>
  <si>
    <t>CIP398193.511</t>
  </si>
  <si>
    <t>CIP398193.553</t>
  </si>
  <si>
    <t>CIP398193.650</t>
  </si>
  <si>
    <t>CIP398201.510</t>
  </si>
  <si>
    <t>CIP398203.244</t>
  </si>
  <si>
    <t>CIP398203.5</t>
  </si>
  <si>
    <t>CIP398203.509</t>
  </si>
  <si>
    <t>CIP398208.219</t>
  </si>
  <si>
    <t>CIP398208.33</t>
  </si>
  <si>
    <t>CIP398208.505</t>
  </si>
  <si>
    <t>CIP398208.58</t>
  </si>
  <si>
    <t>CIP398208.620</t>
  </si>
  <si>
    <t>CIP398208.670</t>
  </si>
  <si>
    <t>CIP398208.704</t>
  </si>
  <si>
    <t xml:space="preserve"> </t>
  </si>
  <si>
    <t>CIP Number</t>
  </si>
  <si>
    <t>Cultivar Name</t>
  </si>
  <si>
    <t>AVG-ENV-1</t>
  </si>
  <si>
    <t>AVG-ENV-2</t>
  </si>
  <si>
    <t>-</t>
  </si>
  <si>
    <t xml:space="preserve">Highly resistant </t>
  </si>
  <si>
    <t xml:space="preserve">Moderately resistant </t>
  </si>
  <si>
    <t xml:space="preserve">Moderately susceptible </t>
  </si>
  <si>
    <t xml:space="preserve">Resistant </t>
  </si>
  <si>
    <t xml:space="preserve">Susceptible </t>
  </si>
  <si>
    <t xml:space="preserve">LBr-40 </t>
  </si>
  <si>
    <t>CIP720072</t>
  </si>
  <si>
    <t xml:space="preserve">Tomasa Condemayta </t>
  </si>
  <si>
    <t xml:space="preserve">Highly Susceptible </t>
  </si>
  <si>
    <t>CIP384866.5</t>
  </si>
  <si>
    <t xml:space="preserve">Amarilis INIA </t>
  </si>
  <si>
    <t xml:space="preserve">B3C1 </t>
  </si>
  <si>
    <t xml:space="preserve">Moderately Susceptible </t>
  </si>
  <si>
    <t>CIP720064</t>
  </si>
  <si>
    <t xml:space="preserve">Yungay </t>
  </si>
  <si>
    <t>CIP720118</t>
  </si>
  <si>
    <t xml:space="preserve">Cruza 148 </t>
  </si>
  <si>
    <t>Landeo</t>
  </si>
  <si>
    <t>Cruza 148</t>
  </si>
  <si>
    <t>LBr-40</t>
  </si>
  <si>
    <t>CIP720071</t>
  </si>
  <si>
    <t>Monserrate</t>
  </si>
  <si>
    <t>Yungay</t>
  </si>
  <si>
    <t>Panel</t>
  </si>
  <si>
    <t>CIP800827</t>
  </si>
  <si>
    <t>Atlantic</t>
  </si>
  <si>
    <t>Tomasa</t>
  </si>
  <si>
    <t>Amarilis</t>
  </si>
  <si>
    <t>phenotype</t>
  </si>
  <si>
    <t>NA</t>
  </si>
  <si>
    <t>hom</t>
  </si>
  <si>
    <t>het</t>
  </si>
  <si>
    <t>population</t>
  </si>
  <si>
    <t>marker agreement</t>
  </si>
  <si>
    <t>GG</t>
  </si>
  <si>
    <t>GT</t>
  </si>
  <si>
    <t>TT</t>
  </si>
  <si>
    <t>LB resistant</t>
  </si>
  <si>
    <t>LB susceptible</t>
  </si>
  <si>
    <t>Related calculations</t>
  </si>
  <si>
    <t>3. Power = sensitivity = 1 − β</t>
  </si>
  <si>
    <t>AA</t>
  </si>
  <si>
    <t>alpha</t>
  </si>
  <si>
    <t>beta</t>
  </si>
  <si>
    <t>PVY Susceptible</t>
  </si>
  <si>
    <t>power</t>
  </si>
  <si>
    <t>solcap marker</t>
  </si>
  <si>
    <t xml:space="preserve">1. False positive rate (α) = type I error = 1 − specificity = FP / (FP + TN) </t>
  </si>
  <si>
    <t xml:space="preserve">2. False negative rate (β) = type II error = 1 − sensitivity = FN / (TP + FN) </t>
  </si>
  <si>
    <t>S9 marker</t>
  </si>
  <si>
    <t>AC</t>
  </si>
  <si>
    <t>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</si>
</sst>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5" borderId="0" applyNumberFormat="0" applyBorder="0" applyAlignment="0" applyProtection="0"/>
    <xf numFmtId="0" fontId="5" fillId="0" borderId="0"/>
    <xf numFmtId="0" fontId="6" fillId="4" borderId="0" applyNumberFormat="0" applyBorder="0" applyAlignment="0" applyProtection="0"/>
    <xf numFmtId="0" fontId="7" fillId="0" borderId="0"/>
  </cellStyleXfs>
  <cellXfs count="20">
    <xf numFmtId="0" fontId="0" fillId="0" borderId="0" xfId="0"/>
    <xf numFmtId="0" fontId="0" fillId="0" borderId="0" xfId="0" applyAlignment="1"/>
    <xf numFmtId="0" fontId="1" fillId="5" borderId="0" xfId="3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8" fillId="0" borderId="1" xfId="6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1" xfId="6" applyFont="1" applyFill="1" applyBorder="1" applyAlignment="1">
      <alignment horizontal="center"/>
    </xf>
    <xf numFmtId="0" fontId="0" fillId="0" borderId="0" xfId="0" applyFill="1"/>
    <xf numFmtId="0" fontId="8" fillId="0" borderId="2" xfId="6" applyFont="1" applyFill="1" applyBorder="1"/>
    <xf numFmtId="0" fontId="8" fillId="0" borderId="3" xfId="6" applyFont="1" applyFill="1" applyBorder="1"/>
    <xf numFmtId="0" fontId="8" fillId="0" borderId="0" xfId="6" applyFont="1" applyFill="1"/>
    <xf numFmtId="0" fontId="0" fillId="0" borderId="4" xfId="0" applyFill="1" applyBorder="1"/>
    <xf numFmtId="0" fontId="0" fillId="0" borderId="2" xfId="0" applyFill="1" applyBorder="1"/>
    <xf numFmtId="0" fontId="2" fillId="2" borderId="0" xfId="1"/>
    <xf numFmtId="0" fontId="3" fillId="3" borderId="0" xfId="2"/>
    <xf numFmtId="0" fontId="1" fillId="5" borderId="0" xfId="3" applyBorder="1" applyAlignment="1">
      <alignment horizontal="left" vertical="center"/>
    </xf>
    <xf numFmtId="0" fontId="0" fillId="6" borderId="0" xfId="0" applyFill="1"/>
    <xf numFmtId="0" fontId="0" fillId="0" borderId="5" xfId="0" applyBorder="1"/>
  </cellXfs>
  <cellStyles count="7">
    <cellStyle name="20% - Accent3" xfId="3" builtinId="38"/>
    <cellStyle name="Bad" xfId="2" builtinId="27"/>
    <cellStyle name="Good" xfId="1" builtinId="26"/>
    <cellStyle name="Neutral 2" xfId="5" xr:uid="{BED09415-FBE2-4D75-A46D-AD98E0FAD74D}"/>
    <cellStyle name="Normal" xfId="0" builtinId="0"/>
    <cellStyle name="Normal 4" xfId="4" xr:uid="{75EBF549-90E5-46F1-A340-61E783E9C7A1}"/>
    <cellStyle name="Normal_Sheet2" xfId="6" xr:uid="{8BD90E12-4DB8-4A01-8C44-2A3E6DD9C2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25400</xdr:colOff>
      <xdr:row>7</xdr:row>
      <xdr:rowOff>25400</xdr:rowOff>
    </xdr:from>
    <xdr:to>
      <xdr:col>8</xdr:col>
      <xdr:colOff>330200</xdr:colOff>
      <xdr:row>8</xdr:row>
      <xdr:rowOff>146050</xdr:rowOff>
    </xdr:to>
    <xdr:sp macro="" textlink="">
      <xdr:nvSpPr>
        <xdr:cNvPr id="2" name="AutoShape 2" descr="{\displaystyle \mathrm {FDR} ={\frac {\mathrm {FP} }{\mathrm {FP} +\mathrm {TP} }}=1-\mathrm {PPV} }">
          <a:extLst>
            <a:ext uri="{FF2B5EF4-FFF2-40B4-BE49-F238E27FC236}">
              <a16:creationId xmlns:a16="http://schemas.microsoft.com/office/drawing/2014/main" id="{3F4C24C4-88AA-4683-8683-AE7C0BA13455}"/>
            </a:ext>
          </a:extLst>
        </xdr:cNvPr>
        <xdr:cNvSpPr>
          <a:spLocks noChangeAspect="1" noChangeArrowheads="1"/>
        </xdr:cNvSpPr>
      </xdr:nvSpPr>
      <xdr:spPr bwMode="auto">
        <a:xfrm>
          <a:off x="14306550" y="132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25400</xdr:colOff>
      <xdr:row>12</xdr:row>
      <xdr:rowOff>25400</xdr:rowOff>
    </xdr:from>
    <xdr:ext cx="304800" cy="304800"/>
    <xdr:sp macro="" textlink="">
      <xdr:nvSpPr>
        <xdr:cNvPr id="3" name="AutoShape 2" descr="{\displaystyle \mathrm {FDR} ={\frac {\mathrm {FP} }{\mathrm {FP} +\mathrm {TP} }}=1-\mathrm {PPV} }">
          <a:extLst>
            <a:ext uri="{FF2B5EF4-FFF2-40B4-BE49-F238E27FC236}">
              <a16:creationId xmlns:a16="http://schemas.microsoft.com/office/drawing/2014/main" id="{0884F991-E4E1-4C2B-865C-1F16CCEFA677}"/>
            </a:ext>
          </a:extLst>
        </xdr:cNvPr>
        <xdr:cNvSpPr>
          <a:spLocks noChangeAspect="1" noChangeArrowheads="1"/>
        </xdr:cNvSpPr>
      </xdr:nvSpPr>
      <xdr:spPr bwMode="auto">
        <a:xfrm>
          <a:off x="14306550" y="225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25400</xdr:colOff>
      <xdr:row>18</xdr:row>
      <xdr:rowOff>25400</xdr:rowOff>
    </xdr:from>
    <xdr:ext cx="304800" cy="304800"/>
    <xdr:sp macro="" textlink="">
      <xdr:nvSpPr>
        <xdr:cNvPr id="4" name="AutoShape 2" descr="{\displaystyle \mathrm {FDR} ={\frac {\mathrm {FP} }{\mathrm {FP} +\mathrm {TP} }}=1-\mathrm {PPV} }">
          <a:extLst>
            <a:ext uri="{FF2B5EF4-FFF2-40B4-BE49-F238E27FC236}">
              <a16:creationId xmlns:a16="http://schemas.microsoft.com/office/drawing/2014/main" id="{63E85518-762B-43AF-A393-05176DBD9467}"/>
            </a:ext>
          </a:extLst>
        </xdr:cNvPr>
        <xdr:cNvSpPr>
          <a:spLocks noChangeAspect="1" noChangeArrowheads="1"/>
        </xdr:cNvSpPr>
      </xdr:nvSpPr>
      <xdr:spPr bwMode="auto">
        <a:xfrm>
          <a:off x="4902200" y="225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DB888-0036-4B3B-B2FA-78222A3F6F6D}">
  <dimension ref="A2:E18"/>
  <sheetViews>
    <sheetView tabSelected="1" workbookViewId="0">
      <selection activeCell="A3" sqref="A3:A11"/>
    </sheetView>
  </sheetViews>
  <sheetFormatPr defaultColWidth="16.33203125" defaultRowHeight="14.4" x14ac:dyDescent="0.3"/>
  <cols>
    <col min="1" max="4" width="16.33203125" style="1"/>
    <col min="5" max="5" width="16.33203125" style="1" customWidth="1"/>
    <col min="6" max="16384" width="16.33203125" style="1"/>
  </cols>
  <sheetData>
    <row r="2" spans="1:5" x14ac:dyDescent="0.3">
      <c r="A2" s="1" t="s">
        <v>190</v>
      </c>
      <c r="B2" s="1" t="s">
        <v>193</v>
      </c>
      <c r="C2" s="1" t="s">
        <v>192</v>
      </c>
      <c r="E2" s="1" t="s">
        <v>191</v>
      </c>
    </row>
    <row r="3" spans="1:5" x14ac:dyDescent="0.3">
      <c r="A3" s="3" t="s">
        <v>62</v>
      </c>
      <c r="B3" s="3" t="s">
        <v>44</v>
      </c>
      <c r="C3" s="3" t="s">
        <v>0</v>
      </c>
      <c r="D3" s="3" t="s">
        <v>2</v>
      </c>
      <c r="E3" s="3" t="s">
        <v>3</v>
      </c>
    </row>
    <row r="4" spans="1:5" x14ac:dyDescent="0.3">
      <c r="A4" s="3" t="s">
        <v>62</v>
      </c>
      <c r="B4" s="3" t="s">
        <v>45</v>
      </c>
      <c r="C4" s="3" t="s">
        <v>4</v>
      </c>
      <c r="D4" s="3" t="s">
        <v>2</v>
      </c>
      <c r="E4" s="3" t="s">
        <v>5</v>
      </c>
    </row>
    <row r="5" spans="1:5" x14ac:dyDescent="0.3">
      <c r="A5" s="3" t="s">
        <v>62</v>
      </c>
      <c r="B5" s="3" t="s">
        <v>46</v>
      </c>
      <c r="C5" s="3" t="s">
        <v>6</v>
      </c>
      <c r="D5" s="3" t="s">
        <v>2</v>
      </c>
      <c r="E5" s="3" t="s">
        <v>7</v>
      </c>
    </row>
    <row r="6" spans="1:5" x14ac:dyDescent="0.3">
      <c r="A6" s="3" t="s">
        <v>62</v>
      </c>
      <c r="B6" s="3" t="s">
        <v>47</v>
      </c>
      <c r="C6" s="3" t="s">
        <v>8</v>
      </c>
      <c r="D6" s="3" t="s">
        <v>2</v>
      </c>
      <c r="E6" s="3" t="s">
        <v>9</v>
      </c>
    </row>
    <row r="7" spans="1:5" x14ac:dyDescent="0.3">
      <c r="A7" s="3" t="s">
        <v>62</v>
      </c>
      <c r="B7" s="3" t="s">
        <v>48</v>
      </c>
      <c r="C7" s="3" t="s">
        <v>10</v>
      </c>
      <c r="D7" s="3" t="s">
        <v>2</v>
      </c>
      <c r="E7" s="3" t="s">
        <v>11</v>
      </c>
    </row>
    <row r="8" spans="1:5" x14ac:dyDescent="0.3">
      <c r="A8" s="3" t="s">
        <v>62</v>
      </c>
      <c r="B8" s="3" t="s">
        <v>49</v>
      </c>
      <c r="C8" s="3" t="s">
        <v>12</v>
      </c>
      <c r="D8" s="3" t="s">
        <v>2</v>
      </c>
      <c r="E8" s="3" t="s">
        <v>13</v>
      </c>
    </row>
    <row r="9" spans="1:5" x14ac:dyDescent="0.3">
      <c r="A9" s="3" t="s">
        <v>62</v>
      </c>
      <c r="B9" s="3" t="s">
        <v>34</v>
      </c>
      <c r="C9" s="3" t="s">
        <v>14</v>
      </c>
      <c r="D9" s="3" t="s">
        <v>2</v>
      </c>
      <c r="E9" s="4" t="s">
        <v>15</v>
      </c>
    </row>
    <row r="10" spans="1:5" x14ac:dyDescent="0.3">
      <c r="A10" s="3" t="s">
        <v>62</v>
      </c>
      <c r="B10" s="3" t="s">
        <v>35</v>
      </c>
      <c r="C10" s="3" t="s">
        <v>16</v>
      </c>
      <c r="D10" s="3" t="s">
        <v>2</v>
      </c>
      <c r="E10" s="4" t="s">
        <v>17</v>
      </c>
    </row>
    <row r="11" spans="1:5" x14ac:dyDescent="0.3">
      <c r="A11" s="3" t="s">
        <v>62</v>
      </c>
      <c r="B11" s="3" t="s">
        <v>36</v>
      </c>
      <c r="C11" s="3" t="s">
        <v>18</v>
      </c>
      <c r="D11" s="3" t="s">
        <v>2</v>
      </c>
      <c r="E11" s="4" t="s">
        <v>19</v>
      </c>
    </row>
    <row r="12" spans="1:5" x14ac:dyDescent="0.3">
      <c r="A12" s="3" t="s">
        <v>151</v>
      </c>
      <c r="B12" s="3" t="s">
        <v>37</v>
      </c>
      <c r="C12" s="3" t="s">
        <v>20</v>
      </c>
      <c r="D12" s="3" t="s">
        <v>2</v>
      </c>
      <c r="E12" s="4" t="s">
        <v>21</v>
      </c>
    </row>
    <row r="13" spans="1:5" x14ac:dyDescent="0.3">
      <c r="A13" s="3" t="s">
        <v>151</v>
      </c>
      <c r="B13" s="3" t="s">
        <v>38</v>
      </c>
      <c r="C13" s="3" t="s">
        <v>22</v>
      </c>
      <c r="D13" s="3" t="s">
        <v>2</v>
      </c>
      <c r="E13" s="4" t="s">
        <v>23</v>
      </c>
    </row>
    <row r="14" spans="1:5" x14ac:dyDescent="0.3">
      <c r="A14" s="3" t="s">
        <v>151</v>
      </c>
      <c r="B14" s="3" t="s">
        <v>39</v>
      </c>
      <c r="C14" s="3" t="s">
        <v>24</v>
      </c>
      <c r="D14" s="3" t="s">
        <v>2</v>
      </c>
      <c r="E14" s="4" t="s">
        <v>25</v>
      </c>
    </row>
    <row r="15" spans="1:5" x14ac:dyDescent="0.3">
      <c r="A15" s="3" t="s">
        <v>151</v>
      </c>
      <c r="B15" s="3" t="s">
        <v>40</v>
      </c>
      <c r="C15" s="3" t="s">
        <v>26</v>
      </c>
      <c r="D15" s="3" t="s">
        <v>2</v>
      </c>
      <c r="E15" s="4" t="s">
        <v>27</v>
      </c>
    </row>
    <row r="16" spans="1:5" x14ac:dyDescent="0.3">
      <c r="A16" s="3" t="s">
        <v>151</v>
      </c>
      <c r="B16" s="3" t="s">
        <v>41</v>
      </c>
      <c r="C16" s="3" t="s">
        <v>28</v>
      </c>
      <c r="D16" s="3" t="s">
        <v>2</v>
      </c>
      <c r="E16" s="4" t="s">
        <v>29</v>
      </c>
    </row>
    <row r="17" spans="1:5" x14ac:dyDescent="0.3">
      <c r="A17" s="3" t="s">
        <v>151</v>
      </c>
      <c r="B17" s="3" t="s">
        <v>42</v>
      </c>
      <c r="C17" s="3" t="s">
        <v>30</v>
      </c>
      <c r="D17" s="3" t="s">
        <v>2</v>
      </c>
      <c r="E17" s="4" t="s">
        <v>31</v>
      </c>
    </row>
    <row r="18" spans="1:5" x14ac:dyDescent="0.3">
      <c r="A18" s="3" t="s">
        <v>151</v>
      </c>
      <c r="B18" s="3" t="s">
        <v>43</v>
      </c>
      <c r="C18" s="3" t="s">
        <v>32</v>
      </c>
      <c r="D18" s="3" t="s">
        <v>2</v>
      </c>
      <c r="E18" s="4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64A7A-8814-43E5-922D-028DA46DDA0D}">
  <dimension ref="A1:W95"/>
  <sheetViews>
    <sheetView workbookViewId="0">
      <selection sqref="A1:A1048576"/>
    </sheetView>
  </sheetViews>
  <sheetFormatPr defaultColWidth="8.77734375" defaultRowHeight="14.4" x14ac:dyDescent="0.3"/>
  <cols>
    <col min="1" max="1" width="17.21875" style="9" customWidth="1"/>
    <col min="2" max="18" width="8.77734375" style="9"/>
    <col min="19" max="19" width="21.21875" style="9" customWidth="1"/>
    <col min="20" max="16384" width="8.77734375" style="9"/>
  </cols>
  <sheetData>
    <row r="1" spans="1:23" x14ac:dyDescent="0.3">
      <c r="A1" s="5" t="s">
        <v>194</v>
      </c>
      <c r="B1" s="6" t="s">
        <v>52</v>
      </c>
      <c r="C1" s="7" t="s">
        <v>44</v>
      </c>
      <c r="D1" s="7" t="s">
        <v>45</v>
      </c>
      <c r="E1" s="7" t="s">
        <v>46</v>
      </c>
      <c r="F1" s="7" t="s">
        <v>47</v>
      </c>
      <c r="G1" s="7" t="s">
        <v>48</v>
      </c>
      <c r="H1" s="7" t="s">
        <v>49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  <c r="R1" s="7" t="s">
        <v>43</v>
      </c>
      <c r="S1" s="7" t="s">
        <v>50</v>
      </c>
      <c r="T1" s="8" t="s">
        <v>51</v>
      </c>
      <c r="U1" s="6" t="s">
        <v>195</v>
      </c>
      <c r="W1" s="6"/>
    </row>
    <row r="2" spans="1:23" x14ac:dyDescent="0.3">
      <c r="A2" s="10" t="s">
        <v>54</v>
      </c>
      <c r="B2" s="10" t="s">
        <v>64</v>
      </c>
      <c r="C2" s="10" t="s">
        <v>55</v>
      </c>
      <c r="D2" s="10" t="s">
        <v>55</v>
      </c>
      <c r="E2" s="10" t="s">
        <v>56</v>
      </c>
      <c r="F2" s="10" t="s">
        <v>57</v>
      </c>
      <c r="G2" s="10" t="s">
        <v>58</v>
      </c>
      <c r="H2" s="10" t="s">
        <v>59</v>
      </c>
      <c r="I2" s="7" t="s">
        <v>55</v>
      </c>
      <c r="J2" s="7" t="s">
        <v>55</v>
      </c>
      <c r="K2" s="7" t="s">
        <v>65</v>
      </c>
      <c r="L2" s="7" t="s">
        <v>55</v>
      </c>
      <c r="M2" s="7" t="s">
        <v>56</v>
      </c>
      <c r="N2" s="7" t="s">
        <v>56</v>
      </c>
      <c r="O2" s="7" t="s">
        <v>66</v>
      </c>
      <c r="P2" s="7" t="s">
        <v>56</v>
      </c>
      <c r="Q2" s="7" t="s">
        <v>55</v>
      </c>
      <c r="R2" s="7" t="s">
        <v>55</v>
      </c>
      <c r="S2" s="11" t="s">
        <v>60</v>
      </c>
      <c r="T2" s="9" t="s">
        <v>61</v>
      </c>
      <c r="U2" s="12" t="s">
        <v>62</v>
      </c>
    </row>
    <row r="3" spans="1:23" x14ac:dyDescent="0.3">
      <c r="A3" s="10" t="s">
        <v>67</v>
      </c>
      <c r="B3" s="10" t="s">
        <v>64</v>
      </c>
      <c r="C3" s="10" t="s">
        <v>55</v>
      </c>
      <c r="D3" s="10" t="s">
        <v>68</v>
      </c>
      <c r="E3" s="10" t="s">
        <v>69</v>
      </c>
      <c r="F3" s="10" t="s">
        <v>57</v>
      </c>
      <c r="G3" s="10" t="s">
        <v>58</v>
      </c>
      <c r="H3" s="10" t="s">
        <v>57</v>
      </c>
      <c r="I3" s="7" t="s">
        <v>56</v>
      </c>
      <c r="J3" s="7" t="s">
        <v>55</v>
      </c>
      <c r="K3" s="7" t="s">
        <v>65</v>
      </c>
      <c r="L3" s="7" t="s">
        <v>55</v>
      </c>
      <c r="M3" s="7" t="s">
        <v>71</v>
      </c>
      <c r="N3" s="7" t="s">
        <v>56</v>
      </c>
      <c r="O3" s="7" t="s">
        <v>72</v>
      </c>
      <c r="P3" s="7" t="s">
        <v>56</v>
      </c>
      <c r="Q3" s="7" t="s">
        <v>55</v>
      </c>
      <c r="R3" s="7" t="s">
        <v>55</v>
      </c>
      <c r="S3" s="10" t="s">
        <v>60</v>
      </c>
      <c r="T3" s="9" t="s">
        <v>70</v>
      </c>
      <c r="U3" s="12" t="s">
        <v>62</v>
      </c>
    </row>
    <row r="4" spans="1:23" x14ac:dyDescent="0.3">
      <c r="A4" s="10" t="s">
        <v>73</v>
      </c>
      <c r="B4" s="10" t="s">
        <v>64</v>
      </c>
      <c r="C4" s="10" t="s">
        <v>55</v>
      </c>
      <c r="D4" s="10" t="s">
        <v>68</v>
      </c>
      <c r="E4" s="10" t="s">
        <v>56</v>
      </c>
      <c r="F4" s="10" t="s">
        <v>57</v>
      </c>
      <c r="G4" s="10" t="s">
        <v>58</v>
      </c>
      <c r="H4" s="10" t="s">
        <v>57</v>
      </c>
      <c r="I4" s="7" t="s">
        <v>66</v>
      </c>
      <c r="J4" s="7" t="s">
        <v>55</v>
      </c>
      <c r="K4" s="7" t="s">
        <v>65</v>
      </c>
      <c r="L4" s="7" t="s">
        <v>55</v>
      </c>
      <c r="M4" s="7" t="s">
        <v>71</v>
      </c>
      <c r="N4" s="7" t="s">
        <v>56</v>
      </c>
      <c r="O4" s="7" t="s">
        <v>66</v>
      </c>
      <c r="P4" s="7" t="s">
        <v>66</v>
      </c>
      <c r="Q4" s="7" t="s">
        <v>55</v>
      </c>
      <c r="R4" s="7" t="s">
        <v>55</v>
      </c>
      <c r="S4" s="10" t="s">
        <v>60</v>
      </c>
      <c r="T4" s="9" t="s">
        <v>74</v>
      </c>
    </row>
    <row r="5" spans="1:23" x14ac:dyDescent="0.3">
      <c r="A5" s="10" t="s">
        <v>75</v>
      </c>
      <c r="B5" s="10" t="s">
        <v>64</v>
      </c>
      <c r="C5" s="10" t="s">
        <v>55</v>
      </c>
      <c r="D5" s="10" t="s">
        <v>65</v>
      </c>
      <c r="E5" s="10" t="s">
        <v>56</v>
      </c>
      <c r="F5" s="10" t="s">
        <v>57</v>
      </c>
      <c r="G5" s="10" t="s">
        <v>58</v>
      </c>
      <c r="H5" s="10" t="s">
        <v>59</v>
      </c>
      <c r="I5" s="7" t="s">
        <v>56</v>
      </c>
      <c r="J5" s="7" t="s">
        <v>55</v>
      </c>
      <c r="K5" s="7" t="s">
        <v>65</v>
      </c>
      <c r="L5" s="7" t="s">
        <v>55</v>
      </c>
      <c r="M5" s="7" t="s">
        <v>56</v>
      </c>
      <c r="N5" s="7" t="s">
        <v>56</v>
      </c>
      <c r="O5" s="7" t="s">
        <v>66</v>
      </c>
      <c r="P5" s="7" t="s">
        <v>56</v>
      </c>
      <c r="Q5" s="7" t="s">
        <v>55</v>
      </c>
      <c r="R5" s="7" t="s">
        <v>55</v>
      </c>
      <c r="S5" s="10" t="s">
        <v>60</v>
      </c>
      <c r="T5" s="12" t="s">
        <v>61</v>
      </c>
      <c r="U5" s="12" t="s">
        <v>62</v>
      </c>
    </row>
    <row r="6" spans="1:23" x14ac:dyDescent="0.3">
      <c r="A6" s="10" t="s">
        <v>76</v>
      </c>
      <c r="B6" s="10" t="s">
        <v>64</v>
      </c>
      <c r="C6" s="10" t="s">
        <v>55</v>
      </c>
      <c r="D6" s="10" t="s">
        <v>68</v>
      </c>
      <c r="E6" s="10" t="s">
        <v>56</v>
      </c>
      <c r="F6" s="10" t="s">
        <v>57</v>
      </c>
      <c r="G6" s="10" t="s">
        <v>58</v>
      </c>
      <c r="H6" s="10" t="s">
        <v>57</v>
      </c>
      <c r="I6" s="7" t="s">
        <v>56</v>
      </c>
      <c r="J6" s="7" t="s">
        <v>55</v>
      </c>
      <c r="K6" s="7" t="s">
        <v>65</v>
      </c>
      <c r="L6" s="7" t="s">
        <v>55</v>
      </c>
      <c r="M6" s="7" t="s">
        <v>71</v>
      </c>
      <c r="N6" s="7" t="s">
        <v>56</v>
      </c>
      <c r="O6" s="7" t="s">
        <v>72</v>
      </c>
      <c r="P6" s="7" t="s">
        <v>56</v>
      </c>
      <c r="Q6" s="7" t="s">
        <v>55</v>
      </c>
      <c r="R6" s="7" t="s">
        <v>55</v>
      </c>
      <c r="S6" s="10" t="s">
        <v>77</v>
      </c>
      <c r="T6" s="12" t="s">
        <v>61</v>
      </c>
      <c r="U6" s="12" t="s">
        <v>62</v>
      </c>
    </row>
    <row r="7" spans="1:23" x14ac:dyDescent="0.3">
      <c r="A7" s="10" t="s">
        <v>78</v>
      </c>
      <c r="B7" s="10" t="s">
        <v>64</v>
      </c>
      <c r="C7" s="10" t="s">
        <v>55</v>
      </c>
      <c r="D7" s="10" t="s">
        <v>68</v>
      </c>
      <c r="E7" s="10" t="s">
        <v>56</v>
      </c>
      <c r="F7" s="10" t="s">
        <v>57</v>
      </c>
      <c r="G7" s="10" t="s">
        <v>58</v>
      </c>
      <c r="H7" s="10" t="s">
        <v>57</v>
      </c>
      <c r="I7" s="7" t="s">
        <v>56</v>
      </c>
      <c r="J7" s="7" t="s">
        <v>55</v>
      </c>
      <c r="K7" s="7" t="s">
        <v>65</v>
      </c>
      <c r="L7" s="7" t="s">
        <v>55</v>
      </c>
      <c r="M7" s="7" t="s">
        <v>71</v>
      </c>
      <c r="N7" s="7" t="s">
        <v>56</v>
      </c>
      <c r="O7" s="7" t="s">
        <v>66</v>
      </c>
      <c r="P7" s="7" t="s">
        <v>56</v>
      </c>
      <c r="Q7" s="7" t="s">
        <v>55</v>
      </c>
      <c r="R7" s="7" t="s">
        <v>55</v>
      </c>
      <c r="S7" s="10" t="s">
        <v>77</v>
      </c>
      <c r="T7" s="9" t="s">
        <v>61</v>
      </c>
      <c r="U7" s="12" t="s">
        <v>62</v>
      </c>
    </row>
    <row r="8" spans="1:23" x14ac:dyDescent="0.3">
      <c r="A8" s="10" t="s">
        <v>80</v>
      </c>
      <c r="B8" s="10" t="s">
        <v>64</v>
      </c>
      <c r="C8" s="10" t="s">
        <v>55</v>
      </c>
      <c r="D8" s="10" t="s">
        <v>68</v>
      </c>
      <c r="E8" s="10" t="s">
        <v>69</v>
      </c>
      <c r="F8" s="10" t="s">
        <v>57</v>
      </c>
      <c r="G8" s="10" t="s">
        <v>58</v>
      </c>
      <c r="H8" s="10" t="s">
        <v>57</v>
      </c>
      <c r="I8" s="7" t="s">
        <v>56</v>
      </c>
      <c r="J8" s="7" t="s">
        <v>55</v>
      </c>
      <c r="K8" s="7" t="s">
        <v>65</v>
      </c>
      <c r="L8" s="7" t="s">
        <v>55</v>
      </c>
      <c r="M8" s="7" t="s">
        <v>71</v>
      </c>
      <c r="N8" s="7" t="s">
        <v>56</v>
      </c>
      <c r="O8" s="7" t="s">
        <v>72</v>
      </c>
      <c r="P8" s="7" t="s">
        <v>56</v>
      </c>
      <c r="Q8" s="7" t="s">
        <v>55</v>
      </c>
      <c r="R8" s="7" t="s">
        <v>55</v>
      </c>
      <c r="S8" s="10" t="s">
        <v>77</v>
      </c>
      <c r="T8" s="12" t="s">
        <v>70</v>
      </c>
      <c r="U8" s="12" t="s">
        <v>62</v>
      </c>
    </row>
    <row r="9" spans="1:23" x14ac:dyDescent="0.3">
      <c r="A9" s="10" t="s">
        <v>81</v>
      </c>
      <c r="B9" s="10" t="s">
        <v>64</v>
      </c>
      <c r="C9" s="10" t="s">
        <v>55</v>
      </c>
      <c r="D9" s="10" t="s">
        <v>68</v>
      </c>
      <c r="E9" s="10" t="s">
        <v>56</v>
      </c>
      <c r="F9" s="10" t="s">
        <v>57</v>
      </c>
      <c r="G9" s="10" t="s">
        <v>58</v>
      </c>
      <c r="H9" s="10" t="s">
        <v>57</v>
      </c>
      <c r="I9" s="7" t="s">
        <v>56</v>
      </c>
      <c r="J9" s="7" t="s">
        <v>55</v>
      </c>
      <c r="K9" s="7" t="s">
        <v>65</v>
      </c>
      <c r="L9" s="7" t="s">
        <v>55</v>
      </c>
      <c r="M9" s="7" t="s">
        <v>71</v>
      </c>
      <c r="N9" s="7" t="s">
        <v>56</v>
      </c>
      <c r="O9" s="7" t="s">
        <v>66</v>
      </c>
      <c r="P9" s="7" t="s">
        <v>56</v>
      </c>
      <c r="Q9" s="7" t="s">
        <v>55</v>
      </c>
      <c r="R9" s="7" t="s">
        <v>55</v>
      </c>
      <c r="S9" s="10" t="s">
        <v>60</v>
      </c>
      <c r="T9" s="12" t="s">
        <v>61</v>
      </c>
      <c r="U9" s="12" t="s">
        <v>62</v>
      </c>
    </row>
    <row r="10" spans="1:23" x14ac:dyDescent="0.3">
      <c r="A10" s="10" t="s">
        <v>82</v>
      </c>
      <c r="B10" s="10" t="s">
        <v>64</v>
      </c>
      <c r="C10" s="10" t="s">
        <v>55</v>
      </c>
      <c r="D10" s="10" t="s">
        <v>65</v>
      </c>
      <c r="E10" s="10" t="s">
        <v>56</v>
      </c>
      <c r="F10" s="10" t="s">
        <v>57</v>
      </c>
      <c r="G10" s="10" t="s">
        <v>58</v>
      </c>
      <c r="H10" s="10" t="s">
        <v>59</v>
      </c>
      <c r="I10" s="7" t="s">
        <v>56</v>
      </c>
      <c r="J10" s="7" t="s">
        <v>55</v>
      </c>
      <c r="K10" s="7" t="s">
        <v>65</v>
      </c>
      <c r="L10" s="7" t="s">
        <v>55</v>
      </c>
      <c r="M10" s="7" t="s">
        <v>56</v>
      </c>
      <c r="N10" s="7" t="s">
        <v>56</v>
      </c>
      <c r="O10" s="7" t="s">
        <v>66</v>
      </c>
      <c r="P10" s="7" t="s">
        <v>56</v>
      </c>
      <c r="Q10" s="7" t="s">
        <v>55</v>
      </c>
      <c r="R10" s="7" t="s">
        <v>55</v>
      </c>
      <c r="S10" s="10" t="s">
        <v>77</v>
      </c>
      <c r="T10" s="9" t="s">
        <v>61</v>
      </c>
      <c r="U10" s="12" t="s">
        <v>62</v>
      </c>
    </row>
    <row r="11" spans="1:23" x14ac:dyDescent="0.3">
      <c r="A11" s="10" t="s">
        <v>83</v>
      </c>
      <c r="B11" s="10" t="s">
        <v>64</v>
      </c>
      <c r="C11" s="10" t="s">
        <v>55</v>
      </c>
      <c r="D11" s="10" t="s">
        <v>68</v>
      </c>
      <c r="E11" s="10" t="s">
        <v>69</v>
      </c>
      <c r="F11" s="10" t="s">
        <v>57</v>
      </c>
      <c r="G11" s="10" t="s">
        <v>58</v>
      </c>
      <c r="H11" s="10" t="s">
        <v>57</v>
      </c>
      <c r="I11" s="7" t="s">
        <v>56</v>
      </c>
      <c r="J11" s="7" t="s">
        <v>55</v>
      </c>
      <c r="K11" s="7" t="s">
        <v>65</v>
      </c>
      <c r="L11" s="7" t="s">
        <v>55</v>
      </c>
      <c r="M11" s="7" t="s">
        <v>71</v>
      </c>
      <c r="N11" s="7" t="s">
        <v>56</v>
      </c>
      <c r="O11" s="7" t="s">
        <v>72</v>
      </c>
      <c r="P11" s="7" t="s">
        <v>56</v>
      </c>
      <c r="Q11" s="7" t="s">
        <v>55</v>
      </c>
      <c r="R11" s="7" t="s">
        <v>55</v>
      </c>
      <c r="S11" s="10" t="s">
        <v>77</v>
      </c>
      <c r="T11" s="12" t="s">
        <v>84</v>
      </c>
      <c r="U11" s="12" t="s">
        <v>62</v>
      </c>
    </row>
    <row r="12" spans="1:23" x14ac:dyDescent="0.3">
      <c r="A12" s="10" t="s">
        <v>85</v>
      </c>
      <c r="B12" s="10" t="s">
        <v>64</v>
      </c>
      <c r="C12" s="10" t="s">
        <v>55</v>
      </c>
      <c r="D12" s="10" t="s">
        <v>65</v>
      </c>
      <c r="E12" s="10" t="s">
        <v>56</v>
      </c>
      <c r="F12" s="10" t="s">
        <v>57</v>
      </c>
      <c r="G12" s="10" t="s">
        <v>58</v>
      </c>
      <c r="H12" s="10" t="s">
        <v>59</v>
      </c>
      <c r="I12" s="7" t="s">
        <v>56</v>
      </c>
      <c r="J12" s="7" t="s">
        <v>55</v>
      </c>
      <c r="K12" s="7" t="s">
        <v>65</v>
      </c>
      <c r="L12" s="7" t="s">
        <v>55</v>
      </c>
      <c r="M12" s="7" t="s">
        <v>56</v>
      </c>
      <c r="N12" s="7" t="s">
        <v>56</v>
      </c>
      <c r="O12" s="7" t="s">
        <v>86</v>
      </c>
      <c r="P12" s="7" t="s">
        <v>56</v>
      </c>
      <c r="Q12" s="7" t="s">
        <v>55</v>
      </c>
      <c r="R12" s="7" t="s">
        <v>55</v>
      </c>
      <c r="S12" s="10" t="s">
        <v>77</v>
      </c>
      <c r="T12" s="13" t="s">
        <v>61</v>
      </c>
      <c r="U12" s="12" t="s">
        <v>62</v>
      </c>
    </row>
    <row r="13" spans="1:23" x14ac:dyDescent="0.3">
      <c r="A13" s="10" t="s">
        <v>87</v>
      </c>
      <c r="B13" s="10" t="s">
        <v>64</v>
      </c>
      <c r="C13" s="10" t="s">
        <v>55</v>
      </c>
      <c r="D13" s="10" t="s">
        <v>68</v>
      </c>
      <c r="E13" s="10" t="s">
        <v>56</v>
      </c>
      <c r="F13" s="10" t="s">
        <v>57</v>
      </c>
      <c r="G13" s="10" t="s">
        <v>58</v>
      </c>
      <c r="H13" s="10" t="s">
        <v>57</v>
      </c>
      <c r="I13" s="7" t="s">
        <v>56</v>
      </c>
      <c r="J13" s="7" t="s">
        <v>55</v>
      </c>
      <c r="K13" s="7" t="s">
        <v>65</v>
      </c>
      <c r="L13" s="7" t="s">
        <v>55</v>
      </c>
      <c r="M13" s="7" t="s">
        <v>71</v>
      </c>
      <c r="N13" s="7" t="s">
        <v>56</v>
      </c>
      <c r="O13" s="7" t="s">
        <v>72</v>
      </c>
      <c r="P13" s="7" t="s">
        <v>56</v>
      </c>
      <c r="Q13" s="7" t="s">
        <v>55</v>
      </c>
      <c r="R13" s="7" t="s">
        <v>55</v>
      </c>
      <c r="S13" s="10" t="s">
        <v>60</v>
      </c>
      <c r="T13" s="9" t="s">
        <v>61</v>
      </c>
      <c r="U13" s="12" t="s">
        <v>62</v>
      </c>
    </row>
    <row r="14" spans="1:23" x14ac:dyDescent="0.3">
      <c r="A14" s="10" t="s">
        <v>88</v>
      </c>
      <c r="B14" s="10" t="s">
        <v>64</v>
      </c>
      <c r="C14" s="10" t="s">
        <v>55</v>
      </c>
      <c r="D14" s="10" t="s">
        <v>68</v>
      </c>
      <c r="E14" s="10" t="s">
        <v>56</v>
      </c>
      <c r="F14" s="10" t="s">
        <v>57</v>
      </c>
      <c r="G14" s="10" t="s">
        <v>58</v>
      </c>
      <c r="H14" s="10" t="s">
        <v>57</v>
      </c>
      <c r="I14" s="7" t="s">
        <v>56</v>
      </c>
      <c r="J14" s="7" t="s">
        <v>55</v>
      </c>
      <c r="K14" s="7" t="s">
        <v>65</v>
      </c>
      <c r="L14" s="7" t="s">
        <v>55</v>
      </c>
      <c r="M14" s="7" t="s">
        <v>71</v>
      </c>
      <c r="N14" s="7" t="s">
        <v>56</v>
      </c>
      <c r="O14" s="7" t="s">
        <v>66</v>
      </c>
      <c r="P14" s="7" t="s">
        <v>56</v>
      </c>
      <c r="Q14" s="7" t="s">
        <v>55</v>
      </c>
      <c r="R14" s="7" t="s">
        <v>55</v>
      </c>
      <c r="S14" s="10" t="s">
        <v>77</v>
      </c>
      <c r="T14" s="13" t="s">
        <v>74</v>
      </c>
    </row>
    <row r="15" spans="1:23" x14ac:dyDescent="0.3">
      <c r="A15" s="10" t="s">
        <v>89</v>
      </c>
      <c r="B15" s="10" t="s">
        <v>64</v>
      </c>
      <c r="C15" s="10" t="s">
        <v>55</v>
      </c>
      <c r="D15" s="10" t="s">
        <v>68</v>
      </c>
      <c r="E15" s="10" t="s">
        <v>56</v>
      </c>
      <c r="F15" s="10" t="s">
        <v>57</v>
      </c>
      <c r="G15" s="10" t="s">
        <v>58</v>
      </c>
      <c r="H15" s="10" t="s">
        <v>57</v>
      </c>
      <c r="I15" s="7" t="s">
        <v>56</v>
      </c>
      <c r="J15" s="7" t="s">
        <v>55</v>
      </c>
      <c r="K15" s="7" t="s">
        <v>65</v>
      </c>
      <c r="L15" s="7" t="s">
        <v>55</v>
      </c>
      <c r="M15" s="7" t="s">
        <v>71</v>
      </c>
      <c r="N15" s="7" t="s">
        <v>56</v>
      </c>
      <c r="O15" s="7" t="s">
        <v>72</v>
      </c>
      <c r="P15" s="7" t="s">
        <v>56</v>
      </c>
      <c r="Q15" s="7" t="s">
        <v>55</v>
      </c>
      <c r="R15" s="7" t="s">
        <v>55</v>
      </c>
      <c r="S15" s="10" t="s">
        <v>77</v>
      </c>
      <c r="T15" s="9" t="s">
        <v>90</v>
      </c>
      <c r="U15" s="9" t="s">
        <v>62</v>
      </c>
    </row>
    <row r="16" spans="1:23" x14ac:dyDescent="0.3">
      <c r="A16" s="10" t="s">
        <v>91</v>
      </c>
      <c r="B16" s="10" t="s">
        <v>64</v>
      </c>
      <c r="C16" s="10" t="s">
        <v>55</v>
      </c>
      <c r="D16" s="10" t="s">
        <v>68</v>
      </c>
      <c r="E16" s="10" t="s">
        <v>69</v>
      </c>
      <c r="F16" s="10" t="s">
        <v>57</v>
      </c>
      <c r="G16" s="10" t="s">
        <v>58</v>
      </c>
      <c r="H16" s="10" t="s">
        <v>57</v>
      </c>
      <c r="I16" s="7" t="s">
        <v>56</v>
      </c>
      <c r="J16" s="7" t="s">
        <v>55</v>
      </c>
      <c r="K16" s="7" t="s">
        <v>65</v>
      </c>
      <c r="L16" s="7" t="s">
        <v>55</v>
      </c>
      <c r="M16" s="7" t="s">
        <v>71</v>
      </c>
      <c r="N16" s="7" t="s">
        <v>56</v>
      </c>
      <c r="O16" s="7" t="s">
        <v>72</v>
      </c>
      <c r="P16" s="7" t="s">
        <v>56</v>
      </c>
      <c r="Q16" s="7" t="s">
        <v>55</v>
      </c>
      <c r="R16" s="7" t="s">
        <v>55</v>
      </c>
      <c r="S16" s="10" t="s">
        <v>77</v>
      </c>
      <c r="T16" s="9" t="s">
        <v>92</v>
      </c>
      <c r="U16" s="12" t="s">
        <v>62</v>
      </c>
    </row>
    <row r="17" spans="1:21" x14ac:dyDescent="0.3">
      <c r="A17" s="10" t="s">
        <v>93</v>
      </c>
      <c r="B17" s="10" t="s">
        <v>64</v>
      </c>
      <c r="C17" s="10" t="s">
        <v>55</v>
      </c>
      <c r="D17" s="10" t="s">
        <v>68</v>
      </c>
      <c r="E17" s="10" t="s">
        <v>56</v>
      </c>
      <c r="F17" s="10" t="s">
        <v>57</v>
      </c>
      <c r="G17" s="10" t="s">
        <v>58</v>
      </c>
      <c r="H17" s="10" t="s">
        <v>57</v>
      </c>
      <c r="I17" s="7" t="s">
        <v>56</v>
      </c>
      <c r="J17" s="7" t="s">
        <v>55</v>
      </c>
      <c r="K17" s="7" t="s">
        <v>65</v>
      </c>
      <c r="L17" s="7" t="s">
        <v>55</v>
      </c>
      <c r="M17" s="7" t="s">
        <v>71</v>
      </c>
      <c r="N17" s="7" t="s">
        <v>56</v>
      </c>
      <c r="O17" s="7" t="s">
        <v>72</v>
      </c>
      <c r="P17" s="7" t="s">
        <v>56</v>
      </c>
      <c r="Q17" s="7" t="s">
        <v>55</v>
      </c>
      <c r="R17" s="7" t="s">
        <v>55</v>
      </c>
      <c r="S17" s="10" t="s">
        <v>77</v>
      </c>
      <c r="T17" s="9" t="s">
        <v>92</v>
      </c>
      <c r="U17" s="12" t="s">
        <v>62</v>
      </c>
    </row>
    <row r="18" spans="1:21" x14ac:dyDescent="0.3">
      <c r="A18" s="10" t="s">
        <v>94</v>
      </c>
      <c r="B18" s="10" t="s">
        <v>64</v>
      </c>
      <c r="C18" s="10" t="s">
        <v>55</v>
      </c>
      <c r="D18" s="10" t="s">
        <v>65</v>
      </c>
      <c r="E18" s="10" t="s">
        <v>56</v>
      </c>
      <c r="F18" s="10" t="s">
        <v>57</v>
      </c>
      <c r="G18" s="10" t="s">
        <v>58</v>
      </c>
      <c r="H18" s="10" t="s">
        <v>59</v>
      </c>
      <c r="I18" s="7" t="s">
        <v>56</v>
      </c>
      <c r="J18" s="7" t="s">
        <v>55</v>
      </c>
      <c r="K18" s="7" t="s">
        <v>65</v>
      </c>
      <c r="L18" s="7" t="s">
        <v>55</v>
      </c>
      <c r="M18" s="7" t="s">
        <v>56</v>
      </c>
      <c r="N18" s="7" t="s">
        <v>56</v>
      </c>
      <c r="O18" s="7" t="s">
        <v>86</v>
      </c>
      <c r="P18" s="7" t="s">
        <v>56</v>
      </c>
      <c r="Q18" s="7" t="s">
        <v>55</v>
      </c>
      <c r="R18" s="7" t="s">
        <v>55</v>
      </c>
      <c r="S18" s="10" t="s">
        <v>60</v>
      </c>
      <c r="T18" s="12" t="s">
        <v>61</v>
      </c>
      <c r="U18" s="12" t="s">
        <v>62</v>
      </c>
    </row>
    <row r="19" spans="1:21" x14ac:dyDescent="0.3">
      <c r="A19" s="10" t="s">
        <v>95</v>
      </c>
      <c r="B19" s="10" t="s">
        <v>64</v>
      </c>
      <c r="C19" s="10" t="s">
        <v>55</v>
      </c>
      <c r="D19" s="10" t="s">
        <v>68</v>
      </c>
      <c r="E19" s="10" t="s">
        <v>69</v>
      </c>
      <c r="F19" s="10" t="s">
        <v>57</v>
      </c>
      <c r="G19" s="10" t="s">
        <v>58</v>
      </c>
      <c r="H19" s="10" t="s">
        <v>57</v>
      </c>
      <c r="I19" s="7" t="s">
        <v>56</v>
      </c>
      <c r="J19" s="7" t="s">
        <v>55</v>
      </c>
      <c r="K19" s="7" t="s">
        <v>65</v>
      </c>
      <c r="L19" s="7" t="s">
        <v>55</v>
      </c>
      <c r="M19" s="7" t="s">
        <v>71</v>
      </c>
      <c r="N19" s="7" t="s">
        <v>56</v>
      </c>
      <c r="O19" s="7" t="s">
        <v>72</v>
      </c>
      <c r="P19" s="7" t="s">
        <v>56</v>
      </c>
      <c r="Q19" s="7" t="s">
        <v>55</v>
      </c>
      <c r="R19" s="7" t="s">
        <v>55</v>
      </c>
      <c r="S19" s="10" t="s">
        <v>77</v>
      </c>
      <c r="T19" s="9" t="s">
        <v>70</v>
      </c>
      <c r="U19" s="12" t="s">
        <v>62</v>
      </c>
    </row>
    <row r="20" spans="1:21" x14ac:dyDescent="0.3">
      <c r="A20" s="10" t="s">
        <v>96</v>
      </c>
      <c r="B20" s="10" t="s">
        <v>64</v>
      </c>
      <c r="C20" s="10" t="s">
        <v>55</v>
      </c>
      <c r="D20" s="10" t="s">
        <v>65</v>
      </c>
      <c r="E20" s="10" t="s">
        <v>56</v>
      </c>
      <c r="F20" s="10" t="s">
        <v>57</v>
      </c>
      <c r="G20" s="10" t="s">
        <v>58</v>
      </c>
      <c r="H20" s="10" t="s">
        <v>59</v>
      </c>
      <c r="I20" s="7" t="s">
        <v>56</v>
      </c>
      <c r="J20" s="7" t="s">
        <v>55</v>
      </c>
      <c r="K20" s="7" t="s">
        <v>65</v>
      </c>
      <c r="L20" s="7" t="s">
        <v>55</v>
      </c>
      <c r="M20" s="7" t="s">
        <v>56</v>
      </c>
      <c r="N20" s="7" t="s">
        <v>56</v>
      </c>
      <c r="O20" s="7" t="s">
        <v>86</v>
      </c>
      <c r="P20" s="7" t="s">
        <v>56</v>
      </c>
      <c r="Q20" s="7" t="s">
        <v>55</v>
      </c>
      <c r="R20" s="7" t="s">
        <v>55</v>
      </c>
      <c r="S20" s="10" t="s">
        <v>77</v>
      </c>
      <c r="T20" s="9" t="s">
        <v>90</v>
      </c>
      <c r="U20" s="9" t="s">
        <v>62</v>
      </c>
    </row>
    <row r="21" spans="1:21" x14ac:dyDescent="0.3">
      <c r="A21" s="10" t="s">
        <v>97</v>
      </c>
      <c r="B21" s="10" t="s">
        <v>64</v>
      </c>
      <c r="C21" s="10" t="s">
        <v>55</v>
      </c>
      <c r="D21" s="10" t="s">
        <v>65</v>
      </c>
      <c r="E21" s="10" t="s">
        <v>56</v>
      </c>
      <c r="F21" s="10" t="s">
        <v>57</v>
      </c>
      <c r="G21" s="10" t="s">
        <v>58</v>
      </c>
      <c r="H21" s="10" t="s">
        <v>59</v>
      </c>
      <c r="I21" s="7" t="s">
        <v>56</v>
      </c>
      <c r="J21" s="7" t="s">
        <v>55</v>
      </c>
      <c r="K21" s="7" t="s">
        <v>65</v>
      </c>
      <c r="L21" s="7" t="s">
        <v>55</v>
      </c>
      <c r="M21" s="7" t="s">
        <v>56</v>
      </c>
      <c r="N21" s="7" t="s">
        <v>56</v>
      </c>
      <c r="O21" s="7" t="s">
        <v>86</v>
      </c>
      <c r="P21" s="7" t="s">
        <v>56</v>
      </c>
      <c r="Q21" s="7" t="s">
        <v>55</v>
      </c>
      <c r="R21" s="7" t="s">
        <v>55</v>
      </c>
      <c r="S21" s="10" t="s">
        <v>77</v>
      </c>
      <c r="T21" s="9" t="s">
        <v>61</v>
      </c>
      <c r="U21" s="12" t="s">
        <v>62</v>
      </c>
    </row>
    <row r="22" spans="1:21" x14ac:dyDescent="0.3">
      <c r="A22" s="10" t="s">
        <v>98</v>
      </c>
      <c r="B22" s="10" t="s">
        <v>64</v>
      </c>
      <c r="C22" s="10" t="s">
        <v>55</v>
      </c>
      <c r="D22" s="10" t="s">
        <v>68</v>
      </c>
      <c r="E22" s="10" t="s">
        <v>56</v>
      </c>
      <c r="F22" s="10" t="s">
        <v>57</v>
      </c>
      <c r="G22" s="10" t="s">
        <v>58</v>
      </c>
      <c r="H22" s="10" t="s">
        <v>57</v>
      </c>
      <c r="I22" s="7" t="s">
        <v>56</v>
      </c>
      <c r="J22" s="7" t="s">
        <v>55</v>
      </c>
      <c r="K22" s="7" t="s">
        <v>65</v>
      </c>
      <c r="L22" s="7" t="s">
        <v>55</v>
      </c>
      <c r="M22" s="7" t="s">
        <v>71</v>
      </c>
      <c r="N22" s="7" t="s">
        <v>56</v>
      </c>
      <c r="O22" s="7" t="s">
        <v>66</v>
      </c>
      <c r="P22" s="7" t="s">
        <v>56</v>
      </c>
      <c r="Q22" s="7" t="s">
        <v>55</v>
      </c>
      <c r="R22" s="7" t="s">
        <v>55</v>
      </c>
      <c r="S22" s="10" t="s">
        <v>77</v>
      </c>
      <c r="T22" s="9" t="s">
        <v>74</v>
      </c>
    </row>
    <row r="23" spans="1:21" x14ac:dyDescent="0.3">
      <c r="A23" s="10" t="s">
        <v>99</v>
      </c>
      <c r="B23" s="10" t="s">
        <v>64</v>
      </c>
      <c r="C23" s="10" t="s">
        <v>55</v>
      </c>
      <c r="D23" s="10" t="s">
        <v>68</v>
      </c>
      <c r="E23" s="10" t="s">
        <v>56</v>
      </c>
      <c r="F23" s="10" t="s">
        <v>57</v>
      </c>
      <c r="G23" s="10" t="s">
        <v>58</v>
      </c>
      <c r="H23" s="10" t="s">
        <v>57</v>
      </c>
      <c r="I23" s="7" t="s">
        <v>56</v>
      </c>
      <c r="J23" s="7" t="s">
        <v>55</v>
      </c>
      <c r="K23" s="7" t="s">
        <v>65</v>
      </c>
      <c r="L23" s="7" t="s">
        <v>55</v>
      </c>
      <c r="M23" s="7" t="s">
        <v>71</v>
      </c>
      <c r="N23" s="7" t="s">
        <v>56</v>
      </c>
      <c r="O23" s="7" t="s">
        <v>72</v>
      </c>
      <c r="P23" s="7" t="s">
        <v>56</v>
      </c>
      <c r="Q23" s="7" t="s">
        <v>55</v>
      </c>
      <c r="R23" s="7" t="s">
        <v>55</v>
      </c>
      <c r="S23" s="10" t="s">
        <v>77</v>
      </c>
      <c r="T23" s="9" t="s">
        <v>92</v>
      </c>
      <c r="U23" s="12" t="s">
        <v>62</v>
      </c>
    </row>
    <row r="24" spans="1:21" x14ac:dyDescent="0.3">
      <c r="A24" s="10" t="s">
        <v>100</v>
      </c>
      <c r="B24" s="10" t="s">
        <v>64</v>
      </c>
      <c r="C24" s="10" t="s">
        <v>55</v>
      </c>
      <c r="D24" s="10" t="s">
        <v>68</v>
      </c>
      <c r="E24" s="10" t="s">
        <v>69</v>
      </c>
      <c r="F24" s="10" t="s">
        <v>57</v>
      </c>
      <c r="G24" s="10" t="s">
        <v>58</v>
      </c>
      <c r="H24" s="10" t="s">
        <v>57</v>
      </c>
      <c r="I24" s="7" t="s">
        <v>56</v>
      </c>
      <c r="J24" s="7" t="s">
        <v>55</v>
      </c>
      <c r="K24" s="7" t="s">
        <v>65</v>
      </c>
      <c r="L24" s="7" t="s">
        <v>55</v>
      </c>
      <c r="M24" s="7" t="s">
        <v>71</v>
      </c>
      <c r="N24" s="7" t="s">
        <v>56</v>
      </c>
      <c r="O24" s="7" t="s">
        <v>72</v>
      </c>
      <c r="P24" s="7" t="s">
        <v>56</v>
      </c>
      <c r="Q24" s="7" t="s">
        <v>55</v>
      </c>
      <c r="R24" s="7" t="s">
        <v>55</v>
      </c>
      <c r="S24" s="10" t="s">
        <v>101</v>
      </c>
      <c r="T24" s="9" t="s">
        <v>92</v>
      </c>
      <c r="U24" s="12" t="s">
        <v>62</v>
      </c>
    </row>
    <row r="25" spans="1:21" x14ac:dyDescent="0.3">
      <c r="A25" s="10" t="s">
        <v>102</v>
      </c>
      <c r="B25" s="10" t="s">
        <v>64</v>
      </c>
      <c r="C25" s="10" t="s">
        <v>55</v>
      </c>
      <c r="D25" s="10" t="s">
        <v>65</v>
      </c>
      <c r="E25" s="10" t="s">
        <v>56</v>
      </c>
      <c r="F25" s="10" t="s">
        <v>57</v>
      </c>
      <c r="G25" s="10" t="s">
        <v>58</v>
      </c>
      <c r="H25" s="10" t="s">
        <v>59</v>
      </c>
      <c r="I25" s="7" t="s">
        <v>56</v>
      </c>
      <c r="J25" s="7" t="s">
        <v>55</v>
      </c>
      <c r="K25" s="7" t="s">
        <v>65</v>
      </c>
      <c r="L25" s="7" t="s">
        <v>55</v>
      </c>
      <c r="M25" s="7" t="s">
        <v>56</v>
      </c>
      <c r="N25" s="7" t="s">
        <v>56</v>
      </c>
      <c r="O25" s="7" t="s">
        <v>86</v>
      </c>
      <c r="P25" s="7" t="s">
        <v>56</v>
      </c>
      <c r="Q25" s="7" t="s">
        <v>55</v>
      </c>
      <c r="R25" s="7" t="s">
        <v>55</v>
      </c>
      <c r="S25" s="10" t="s">
        <v>77</v>
      </c>
      <c r="T25" s="9" t="s">
        <v>61</v>
      </c>
      <c r="U25" s="12" t="s">
        <v>62</v>
      </c>
    </row>
    <row r="26" spans="1:21" x14ac:dyDescent="0.3">
      <c r="A26" s="10" t="s">
        <v>103</v>
      </c>
      <c r="B26" s="10" t="s">
        <v>64</v>
      </c>
      <c r="C26" s="10" t="s">
        <v>55</v>
      </c>
      <c r="D26" s="10" t="s">
        <v>68</v>
      </c>
      <c r="E26" s="10" t="s">
        <v>69</v>
      </c>
      <c r="F26" s="10" t="s">
        <v>57</v>
      </c>
      <c r="G26" s="10" t="s">
        <v>58</v>
      </c>
      <c r="H26" s="10" t="s">
        <v>57</v>
      </c>
      <c r="I26" s="7" t="s">
        <v>56</v>
      </c>
      <c r="J26" s="7" t="s">
        <v>55</v>
      </c>
      <c r="K26" s="7" t="s">
        <v>65</v>
      </c>
      <c r="L26" s="7" t="s">
        <v>55</v>
      </c>
      <c r="M26" s="7" t="s">
        <v>71</v>
      </c>
      <c r="N26" s="7" t="s">
        <v>56</v>
      </c>
      <c r="O26" s="7" t="s">
        <v>72</v>
      </c>
      <c r="P26" s="7" t="s">
        <v>56</v>
      </c>
      <c r="Q26" s="7" t="s">
        <v>55</v>
      </c>
      <c r="R26" s="7" t="s">
        <v>55</v>
      </c>
      <c r="S26" s="10" t="s">
        <v>77</v>
      </c>
      <c r="T26" s="9" t="s">
        <v>104</v>
      </c>
      <c r="U26" s="12" t="s">
        <v>62</v>
      </c>
    </row>
    <row r="27" spans="1:21" x14ac:dyDescent="0.3">
      <c r="A27" s="10" t="s">
        <v>105</v>
      </c>
      <c r="B27" s="10" t="s">
        <v>64</v>
      </c>
      <c r="C27" s="10" t="s">
        <v>55</v>
      </c>
      <c r="D27" s="10" t="s">
        <v>68</v>
      </c>
      <c r="E27" s="10" t="s">
        <v>56</v>
      </c>
      <c r="F27" s="10" t="s">
        <v>57</v>
      </c>
      <c r="G27" s="10" t="s">
        <v>58</v>
      </c>
      <c r="H27" s="10" t="s">
        <v>57</v>
      </c>
      <c r="I27" s="7" t="s">
        <v>56</v>
      </c>
      <c r="J27" s="7" t="s">
        <v>55</v>
      </c>
      <c r="K27" s="7" t="s">
        <v>65</v>
      </c>
      <c r="L27" s="7" t="s">
        <v>55</v>
      </c>
      <c r="M27" s="7" t="s">
        <v>71</v>
      </c>
      <c r="N27" s="7" t="s">
        <v>56</v>
      </c>
      <c r="O27" s="7" t="s">
        <v>72</v>
      </c>
      <c r="P27" s="7" t="s">
        <v>56</v>
      </c>
      <c r="Q27" s="7" t="s">
        <v>55</v>
      </c>
      <c r="R27" s="7" t="s">
        <v>55</v>
      </c>
      <c r="S27" s="10" t="s">
        <v>77</v>
      </c>
      <c r="T27" s="9" t="s">
        <v>61</v>
      </c>
      <c r="U27" s="12" t="s">
        <v>62</v>
      </c>
    </row>
    <row r="28" spans="1:21" x14ac:dyDescent="0.3">
      <c r="A28" s="10" t="s">
        <v>106</v>
      </c>
      <c r="B28" s="10" t="s">
        <v>64</v>
      </c>
      <c r="C28" s="10" t="s">
        <v>55</v>
      </c>
      <c r="D28" s="10" t="s">
        <v>68</v>
      </c>
      <c r="E28" s="10" t="s">
        <v>56</v>
      </c>
      <c r="F28" s="10" t="s">
        <v>57</v>
      </c>
      <c r="G28" s="10" t="s">
        <v>58</v>
      </c>
      <c r="H28" s="10" t="s">
        <v>57</v>
      </c>
      <c r="I28" s="7" t="s">
        <v>56</v>
      </c>
      <c r="J28" s="7" t="s">
        <v>55</v>
      </c>
      <c r="K28" s="7" t="s">
        <v>65</v>
      </c>
      <c r="L28" s="7" t="s">
        <v>55</v>
      </c>
      <c r="M28" s="7" t="s">
        <v>71</v>
      </c>
      <c r="N28" s="7" t="s">
        <v>56</v>
      </c>
      <c r="O28" s="7" t="s">
        <v>72</v>
      </c>
      <c r="P28" s="7" t="s">
        <v>56</v>
      </c>
      <c r="Q28" s="7" t="s">
        <v>55</v>
      </c>
      <c r="R28" s="7" t="s">
        <v>55</v>
      </c>
      <c r="S28" s="10" t="s">
        <v>77</v>
      </c>
      <c r="T28" s="9" t="s">
        <v>61</v>
      </c>
      <c r="U28" s="12" t="s">
        <v>62</v>
      </c>
    </row>
    <row r="29" spans="1:21" x14ac:dyDescent="0.3">
      <c r="A29" s="10" t="s">
        <v>107</v>
      </c>
      <c r="B29" s="10" t="s">
        <v>64</v>
      </c>
      <c r="C29" s="10" t="s">
        <v>55</v>
      </c>
      <c r="D29" s="10" t="s">
        <v>68</v>
      </c>
      <c r="E29" s="10" t="s">
        <v>56</v>
      </c>
      <c r="F29" s="10" t="s">
        <v>57</v>
      </c>
      <c r="G29" s="10" t="s">
        <v>58</v>
      </c>
      <c r="H29" s="10" t="s">
        <v>57</v>
      </c>
      <c r="I29" s="7" t="s">
        <v>56</v>
      </c>
      <c r="J29" s="7" t="s">
        <v>55</v>
      </c>
      <c r="K29" s="7" t="s">
        <v>65</v>
      </c>
      <c r="L29" s="7" t="s">
        <v>55</v>
      </c>
      <c r="M29" s="7" t="s">
        <v>71</v>
      </c>
      <c r="N29" s="7" t="s">
        <v>56</v>
      </c>
      <c r="O29" s="7" t="s">
        <v>72</v>
      </c>
      <c r="P29" s="7" t="s">
        <v>56</v>
      </c>
      <c r="Q29" s="7" t="s">
        <v>55</v>
      </c>
      <c r="R29" s="7" t="s">
        <v>55</v>
      </c>
      <c r="S29" s="10" t="s">
        <v>77</v>
      </c>
      <c r="T29" s="9" t="s">
        <v>61</v>
      </c>
      <c r="U29" s="12" t="s">
        <v>62</v>
      </c>
    </row>
    <row r="30" spans="1:21" x14ac:dyDescent="0.3">
      <c r="A30" s="10" t="s">
        <v>108</v>
      </c>
      <c r="B30" s="10" t="s">
        <v>64</v>
      </c>
      <c r="C30" s="10" t="s">
        <v>55</v>
      </c>
      <c r="D30" s="10" t="s">
        <v>55</v>
      </c>
      <c r="E30" s="10" t="s">
        <v>56</v>
      </c>
      <c r="F30" s="10" t="s">
        <v>57</v>
      </c>
      <c r="G30" s="10" t="s">
        <v>58</v>
      </c>
      <c r="H30" s="10" t="s">
        <v>57</v>
      </c>
      <c r="I30" s="7" t="s">
        <v>56</v>
      </c>
      <c r="J30" s="7" t="s">
        <v>55</v>
      </c>
      <c r="K30" s="7" t="s">
        <v>65</v>
      </c>
      <c r="L30" s="7" t="s">
        <v>55</v>
      </c>
      <c r="M30" s="7" t="s">
        <v>71</v>
      </c>
      <c r="N30" s="7" t="s">
        <v>56</v>
      </c>
      <c r="O30" s="7" t="s">
        <v>72</v>
      </c>
      <c r="P30" s="7" t="s">
        <v>56</v>
      </c>
      <c r="Q30" s="7" t="s">
        <v>55</v>
      </c>
      <c r="R30" s="7" t="s">
        <v>55</v>
      </c>
      <c r="S30" s="10" t="s">
        <v>77</v>
      </c>
      <c r="T30" s="9" t="s">
        <v>61</v>
      </c>
      <c r="U30" s="12" t="s">
        <v>62</v>
      </c>
    </row>
    <row r="31" spans="1:21" x14ac:dyDescent="0.3">
      <c r="A31" s="10" t="s">
        <v>109</v>
      </c>
      <c r="B31" s="10" t="s">
        <v>64</v>
      </c>
      <c r="C31" s="10" t="s">
        <v>55</v>
      </c>
      <c r="D31" s="10" t="s">
        <v>68</v>
      </c>
      <c r="E31" s="10" t="s">
        <v>56</v>
      </c>
      <c r="F31" s="10" t="s">
        <v>57</v>
      </c>
      <c r="G31" s="10" t="s">
        <v>58</v>
      </c>
      <c r="H31" s="10" t="s">
        <v>57</v>
      </c>
      <c r="I31" s="7" t="s">
        <v>56</v>
      </c>
      <c r="J31" s="7" t="s">
        <v>55</v>
      </c>
      <c r="K31" s="7" t="s">
        <v>65</v>
      </c>
      <c r="L31" s="7" t="s">
        <v>55</v>
      </c>
      <c r="M31" s="7" t="s">
        <v>71</v>
      </c>
      <c r="N31" s="7" t="s">
        <v>56</v>
      </c>
      <c r="O31" s="7" t="s">
        <v>72</v>
      </c>
      <c r="P31" s="7" t="s">
        <v>56</v>
      </c>
      <c r="Q31" s="7" t="s">
        <v>55</v>
      </c>
      <c r="R31" s="7" t="s">
        <v>55</v>
      </c>
      <c r="S31" s="10" t="s">
        <v>77</v>
      </c>
      <c r="T31" s="13" t="s">
        <v>61</v>
      </c>
      <c r="U31" s="12" t="s">
        <v>62</v>
      </c>
    </row>
    <row r="32" spans="1:21" x14ac:dyDescent="0.3">
      <c r="A32" s="10" t="s">
        <v>110</v>
      </c>
      <c r="B32" s="10" t="s">
        <v>64</v>
      </c>
      <c r="C32" s="10" t="s">
        <v>55</v>
      </c>
      <c r="D32" s="10" t="s">
        <v>68</v>
      </c>
      <c r="E32" s="10" t="s">
        <v>56</v>
      </c>
      <c r="F32" s="10" t="s">
        <v>57</v>
      </c>
      <c r="G32" s="10" t="s">
        <v>58</v>
      </c>
      <c r="H32" s="10" t="s">
        <v>57</v>
      </c>
      <c r="I32" s="7" t="s">
        <v>56</v>
      </c>
      <c r="J32" s="7" t="s">
        <v>55</v>
      </c>
      <c r="K32" s="7" t="s">
        <v>65</v>
      </c>
      <c r="L32" s="7" t="s">
        <v>55</v>
      </c>
      <c r="M32" s="7" t="s">
        <v>71</v>
      </c>
      <c r="N32" s="7" t="s">
        <v>56</v>
      </c>
      <c r="O32" s="7" t="s">
        <v>72</v>
      </c>
      <c r="P32" s="7" t="s">
        <v>56</v>
      </c>
      <c r="Q32" s="7" t="s">
        <v>55</v>
      </c>
      <c r="R32" s="7" t="s">
        <v>55</v>
      </c>
      <c r="S32" s="10" t="s">
        <v>77</v>
      </c>
      <c r="T32" s="9" t="s">
        <v>104</v>
      </c>
      <c r="U32" s="12" t="s">
        <v>62</v>
      </c>
    </row>
    <row r="33" spans="1:21" x14ac:dyDescent="0.3">
      <c r="A33" s="10" t="s">
        <v>112</v>
      </c>
      <c r="B33" s="10" t="s">
        <v>64</v>
      </c>
      <c r="C33" s="10" t="s">
        <v>55</v>
      </c>
      <c r="D33" s="10" t="s">
        <v>68</v>
      </c>
      <c r="E33" s="10" t="s">
        <v>56</v>
      </c>
      <c r="F33" s="10" t="s">
        <v>57</v>
      </c>
      <c r="G33" s="10" t="s">
        <v>58</v>
      </c>
      <c r="H33" s="10" t="s">
        <v>57</v>
      </c>
      <c r="I33" s="7" t="s">
        <v>56</v>
      </c>
      <c r="J33" s="7" t="s">
        <v>55</v>
      </c>
      <c r="K33" s="7" t="s">
        <v>65</v>
      </c>
      <c r="L33" s="7" t="s">
        <v>55</v>
      </c>
      <c r="M33" s="7" t="s">
        <v>71</v>
      </c>
      <c r="N33" s="7" t="s">
        <v>56</v>
      </c>
      <c r="O33" s="7" t="s">
        <v>72</v>
      </c>
      <c r="P33" s="7" t="s">
        <v>56</v>
      </c>
      <c r="Q33" s="7" t="s">
        <v>55</v>
      </c>
      <c r="R33" s="7" t="s">
        <v>55</v>
      </c>
      <c r="S33" s="10" t="s">
        <v>77</v>
      </c>
      <c r="T33" s="9" t="s">
        <v>92</v>
      </c>
      <c r="U33" s="12" t="s">
        <v>62</v>
      </c>
    </row>
    <row r="34" spans="1:21" x14ac:dyDescent="0.3">
      <c r="A34" s="10" t="s">
        <v>113</v>
      </c>
      <c r="B34" s="10" t="s">
        <v>64</v>
      </c>
      <c r="C34" s="10" t="s">
        <v>55</v>
      </c>
      <c r="D34" s="10" t="s">
        <v>68</v>
      </c>
      <c r="E34" s="10" t="s">
        <v>69</v>
      </c>
      <c r="F34" s="10" t="s">
        <v>57</v>
      </c>
      <c r="G34" s="10" t="s">
        <v>58</v>
      </c>
      <c r="H34" s="10" t="s">
        <v>57</v>
      </c>
      <c r="I34" s="7" t="s">
        <v>56</v>
      </c>
      <c r="J34" s="7" t="s">
        <v>55</v>
      </c>
      <c r="K34" s="7" t="s">
        <v>65</v>
      </c>
      <c r="L34" s="7" t="s">
        <v>55</v>
      </c>
      <c r="M34" s="7" t="s">
        <v>71</v>
      </c>
      <c r="N34" s="7" t="s">
        <v>56</v>
      </c>
      <c r="O34" s="7" t="s">
        <v>72</v>
      </c>
      <c r="P34" s="7" t="s">
        <v>56</v>
      </c>
      <c r="Q34" s="7" t="s">
        <v>55</v>
      </c>
      <c r="R34" s="7" t="s">
        <v>55</v>
      </c>
      <c r="S34" s="10" t="s">
        <v>77</v>
      </c>
      <c r="T34" s="9" t="s">
        <v>92</v>
      </c>
      <c r="U34" s="12" t="s">
        <v>62</v>
      </c>
    </row>
    <row r="35" spans="1:21" x14ac:dyDescent="0.3">
      <c r="A35" s="10" t="s">
        <v>114</v>
      </c>
      <c r="B35" s="10" t="s">
        <v>115</v>
      </c>
      <c r="C35" s="10" t="s">
        <v>55</v>
      </c>
      <c r="D35" s="10" t="s">
        <v>68</v>
      </c>
      <c r="E35" s="10" t="s">
        <v>56</v>
      </c>
      <c r="F35" s="10" t="s">
        <v>57</v>
      </c>
      <c r="G35" s="10" t="s">
        <v>58</v>
      </c>
      <c r="H35" s="10" t="s">
        <v>57</v>
      </c>
      <c r="I35" s="7" t="s">
        <v>56</v>
      </c>
      <c r="J35" s="7" t="s">
        <v>55</v>
      </c>
      <c r="K35" s="7" t="s">
        <v>65</v>
      </c>
      <c r="L35" s="7" t="s">
        <v>55</v>
      </c>
      <c r="M35" s="7" t="s">
        <v>71</v>
      </c>
      <c r="N35" s="7" t="s">
        <v>56</v>
      </c>
      <c r="O35" s="7" t="s">
        <v>72</v>
      </c>
      <c r="P35" s="7" t="s">
        <v>56</v>
      </c>
      <c r="Q35" s="7" t="s">
        <v>55</v>
      </c>
      <c r="R35" s="7" t="s">
        <v>55</v>
      </c>
      <c r="S35" s="10" t="s">
        <v>77</v>
      </c>
      <c r="T35" s="9" t="s">
        <v>92</v>
      </c>
      <c r="U35" s="12" t="s">
        <v>62</v>
      </c>
    </row>
    <row r="36" spans="1:21" x14ac:dyDescent="0.3">
      <c r="A36" s="10" t="s">
        <v>116</v>
      </c>
      <c r="B36" s="10" t="s">
        <v>64</v>
      </c>
      <c r="C36" s="10" t="s">
        <v>55</v>
      </c>
      <c r="D36" s="10" t="s">
        <v>68</v>
      </c>
      <c r="E36" s="10" t="s">
        <v>56</v>
      </c>
      <c r="F36" s="10" t="s">
        <v>57</v>
      </c>
      <c r="G36" s="10" t="s">
        <v>58</v>
      </c>
      <c r="H36" s="10" t="s">
        <v>57</v>
      </c>
      <c r="I36" s="7" t="s">
        <v>56</v>
      </c>
      <c r="J36" s="7" t="s">
        <v>55</v>
      </c>
      <c r="K36" s="7" t="s">
        <v>65</v>
      </c>
      <c r="L36" s="7" t="s">
        <v>55</v>
      </c>
      <c r="M36" s="7" t="s">
        <v>71</v>
      </c>
      <c r="N36" s="7" t="s">
        <v>56</v>
      </c>
      <c r="O36" s="7" t="s">
        <v>72</v>
      </c>
      <c r="P36" s="7" t="s">
        <v>56</v>
      </c>
      <c r="Q36" s="7" t="s">
        <v>55</v>
      </c>
      <c r="R36" s="7" t="s">
        <v>55</v>
      </c>
      <c r="S36" s="10" t="s">
        <v>77</v>
      </c>
      <c r="T36" s="9" t="s">
        <v>61</v>
      </c>
      <c r="U36" s="12" t="s">
        <v>62</v>
      </c>
    </row>
    <row r="37" spans="1:21" x14ac:dyDescent="0.3">
      <c r="A37" s="10" t="s">
        <v>117</v>
      </c>
      <c r="B37" s="10" t="s">
        <v>64</v>
      </c>
      <c r="C37" s="10" t="s">
        <v>55</v>
      </c>
      <c r="D37" s="10" t="s">
        <v>65</v>
      </c>
      <c r="E37" s="10" t="s">
        <v>56</v>
      </c>
      <c r="F37" s="10" t="s">
        <v>57</v>
      </c>
      <c r="G37" s="10" t="s">
        <v>58</v>
      </c>
      <c r="H37" s="10" t="s">
        <v>59</v>
      </c>
      <c r="I37" s="7" t="s">
        <v>56</v>
      </c>
      <c r="J37" s="7" t="s">
        <v>55</v>
      </c>
      <c r="K37" s="7" t="s">
        <v>65</v>
      </c>
      <c r="L37" s="7" t="s">
        <v>55</v>
      </c>
      <c r="M37" s="7" t="s">
        <v>56</v>
      </c>
      <c r="N37" s="7" t="s">
        <v>56</v>
      </c>
      <c r="O37" s="7" t="s">
        <v>86</v>
      </c>
      <c r="P37" s="7" t="s">
        <v>56</v>
      </c>
      <c r="Q37" s="7" t="s">
        <v>55</v>
      </c>
      <c r="R37" s="7" t="s">
        <v>55</v>
      </c>
      <c r="S37" s="10" t="s">
        <v>118</v>
      </c>
      <c r="T37" s="9" t="s">
        <v>61</v>
      </c>
      <c r="U37" s="12" t="s">
        <v>62</v>
      </c>
    </row>
    <row r="38" spans="1:21" x14ac:dyDescent="0.3">
      <c r="A38" s="10" t="s">
        <v>119</v>
      </c>
      <c r="B38" s="10" t="s">
        <v>64</v>
      </c>
      <c r="C38" s="10" t="s">
        <v>55</v>
      </c>
      <c r="D38" s="10" t="s">
        <v>65</v>
      </c>
      <c r="E38" s="10" t="s">
        <v>56</v>
      </c>
      <c r="F38" s="10" t="s">
        <v>57</v>
      </c>
      <c r="G38" s="10" t="s">
        <v>120</v>
      </c>
      <c r="H38" s="10" t="s">
        <v>59</v>
      </c>
      <c r="I38" s="7" t="s">
        <v>56</v>
      </c>
      <c r="J38" s="7" t="s">
        <v>55</v>
      </c>
      <c r="K38" s="7" t="s">
        <v>65</v>
      </c>
      <c r="L38" s="7" t="s">
        <v>55</v>
      </c>
      <c r="M38" s="7" t="s">
        <v>56</v>
      </c>
      <c r="N38" s="7" t="s">
        <v>56</v>
      </c>
      <c r="O38" s="7" t="s">
        <v>86</v>
      </c>
      <c r="P38" s="7" t="s">
        <v>56</v>
      </c>
      <c r="Q38" s="7" t="s">
        <v>55</v>
      </c>
      <c r="R38" s="7" t="s">
        <v>55</v>
      </c>
      <c r="S38" s="10" t="s">
        <v>77</v>
      </c>
      <c r="T38" s="9" t="s">
        <v>90</v>
      </c>
      <c r="U38" s="9" t="s">
        <v>62</v>
      </c>
    </row>
    <row r="39" spans="1:21" x14ac:dyDescent="0.3">
      <c r="A39" s="10" t="s">
        <v>121</v>
      </c>
      <c r="B39" s="10" t="s">
        <v>64</v>
      </c>
      <c r="C39" s="10" t="s">
        <v>55</v>
      </c>
      <c r="D39" s="10" t="s">
        <v>68</v>
      </c>
      <c r="E39" s="10" t="s">
        <v>56</v>
      </c>
      <c r="F39" s="10" t="s">
        <v>57</v>
      </c>
      <c r="G39" s="10" t="s">
        <v>58</v>
      </c>
      <c r="H39" s="10" t="s">
        <v>57</v>
      </c>
      <c r="I39" s="7" t="s">
        <v>56</v>
      </c>
      <c r="J39" s="7" t="s">
        <v>55</v>
      </c>
      <c r="K39" s="7" t="s">
        <v>65</v>
      </c>
      <c r="L39" s="7" t="s">
        <v>55</v>
      </c>
      <c r="M39" s="7" t="s">
        <v>71</v>
      </c>
      <c r="N39" s="7" t="s">
        <v>56</v>
      </c>
      <c r="O39" s="7" t="s">
        <v>72</v>
      </c>
      <c r="P39" s="7" t="s">
        <v>56</v>
      </c>
      <c r="Q39" s="7" t="s">
        <v>55</v>
      </c>
      <c r="R39" s="7" t="s">
        <v>55</v>
      </c>
      <c r="S39" s="10" t="s">
        <v>118</v>
      </c>
      <c r="T39" s="9" t="s">
        <v>61</v>
      </c>
      <c r="U39" s="12" t="s">
        <v>62</v>
      </c>
    </row>
    <row r="40" spans="1:21" x14ac:dyDescent="0.3">
      <c r="A40" s="10" t="s">
        <v>122</v>
      </c>
      <c r="B40" s="10" t="s">
        <v>64</v>
      </c>
      <c r="C40" s="10" t="s">
        <v>55</v>
      </c>
      <c r="D40" s="10" t="s">
        <v>68</v>
      </c>
      <c r="E40" s="10" t="s">
        <v>56</v>
      </c>
      <c r="F40" s="10" t="s">
        <v>57</v>
      </c>
      <c r="G40" s="10" t="s">
        <v>58</v>
      </c>
      <c r="H40" s="10" t="s">
        <v>57</v>
      </c>
      <c r="I40" s="7" t="s">
        <v>56</v>
      </c>
      <c r="J40" s="7" t="s">
        <v>55</v>
      </c>
      <c r="K40" s="7" t="s">
        <v>65</v>
      </c>
      <c r="L40" s="7" t="s">
        <v>55</v>
      </c>
      <c r="M40" s="7" t="s">
        <v>71</v>
      </c>
      <c r="N40" s="7" t="s">
        <v>56</v>
      </c>
      <c r="O40" s="7" t="s">
        <v>72</v>
      </c>
      <c r="P40" s="7" t="s">
        <v>56</v>
      </c>
      <c r="Q40" s="7" t="s">
        <v>55</v>
      </c>
      <c r="R40" s="7" t="s">
        <v>55</v>
      </c>
      <c r="S40" s="10" t="s">
        <v>77</v>
      </c>
      <c r="T40" s="9" t="s">
        <v>70</v>
      </c>
      <c r="U40" s="12" t="s">
        <v>62</v>
      </c>
    </row>
    <row r="41" spans="1:21" x14ac:dyDescent="0.3">
      <c r="A41" s="10" t="s">
        <v>123</v>
      </c>
      <c r="B41" s="10" t="s">
        <v>64</v>
      </c>
      <c r="C41" s="10" t="s">
        <v>55</v>
      </c>
      <c r="D41" s="10" t="s">
        <v>65</v>
      </c>
      <c r="E41" s="10" t="s">
        <v>56</v>
      </c>
      <c r="F41" s="10" t="s">
        <v>57</v>
      </c>
      <c r="G41" s="10" t="s">
        <v>120</v>
      </c>
      <c r="H41" s="10" t="s">
        <v>59</v>
      </c>
      <c r="I41" s="7" t="s">
        <v>56</v>
      </c>
      <c r="J41" s="7" t="s">
        <v>55</v>
      </c>
      <c r="K41" s="7" t="s">
        <v>65</v>
      </c>
      <c r="L41" s="7" t="s">
        <v>55</v>
      </c>
      <c r="M41" s="7" t="s">
        <v>56</v>
      </c>
      <c r="N41" s="7" t="s">
        <v>56</v>
      </c>
      <c r="O41" s="7" t="s">
        <v>86</v>
      </c>
      <c r="P41" s="7" t="s">
        <v>56</v>
      </c>
      <c r="Q41" s="7" t="s">
        <v>55</v>
      </c>
      <c r="R41" s="7" t="s">
        <v>55</v>
      </c>
      <c r="S41" s="10" t="s">
        <v>77</v>
      </c>
      <c r="T41" s="9" t="s">
        <v>90</v>
      </c>
      <c r="U41" s="9" t="s">
        <v>62</v>
      </c>
    </row>
    <row r="42" spans="1:21" x14ac:dyDescent="0.3">
      <c r="A42" s="10" t="s">
        <v>124</v>
      </c>
      <c r="B42" s="10" t="s">
        <v>64</v>
      </c>
      <c r="C42" s="10" t="s">
        <v>55</v>
      </c>
      <c r="D42" s="10" t="s">
        <v>68</v>
      </c>
      <c r="E42" s="10" t="s">
        <v>56</v>
      </c>
      <c r="F42" s="10" t="s">
        <v>57</v>
      </c>
      <c r="G42" s="10" t="s">
        <v>58</v>
      </c>
      <c r="H42" s="10" t="s">
        <v>57</v>
      </c>
      <c r="I42" s="7" t="s">
        <v>56</v>
      </c>
      <c r="J42" s="7" t="s">
        <v>55</v>
      </c>
      <c r="K42" s="7" t="s">
        <v>65</v>
      </c>
      <c r="L42" s="7" t="s">
        <v>55</v>
      </c>
      <c r="M42" s="7" t="s">
        <v>71</v>
      </c>
      <c r="N42" s="7" t="s">
        <v>56</v>
      </c>
      <c r="O42" s="7" t="s">
        <v>72</v>
      </c>
      <c r="P42" s="7" t="s">
        <v>56</v>
      </c>
      <c r="Q42" s="7" t="s">
        <v>55</v>
      </c>
      <c r="R42" s="7" t="s">
        <v>55</v>
      </c>
      <c r="S42" s="10" t="s">
        <v>77</v>
      </c>
      <c r="T42" s="9" t="s">
        <v>61</v>
      </c>
      <c r="U42" s="12" t="s">
        <v>62</v>
      </c>
    </row>
    <row r="43" spans="1:21" x14ac:dyDescent="0.3">
      <c r="A43" s="10" t="s">
        <v>125</v>
      </c>
      <c r="B43" s="10" t="s">
        <v>64</v>
      </c>
      <c r="C43" s="10" t="s">
        <v>55</v>
      </c>
      <c r="D43" s="10" t="s">
        <v>66</v>
      </c>
      <c r="E43" s="10" t="s">
        <v>66</v>
      </c>
      <c r="F43" s="10" t="s">
        <v>57</v>
      </c>
      <c r="G43" s="10" t="s">
        <v>66</v>
      </c>
      <c r="H43" s="10" t="s">
        <v>59</v>
      </c>
      <c r="I43" s="7" t="s">
        <v>56</v>
      </c>
      <c r="J43" s="7" t="s">
        <v>55</v>
      </c>
      <c r="K43" s="7" t="s">
        <v>65</v>
      </c>
      <c r="L43" s="7" t="s">
        <v>55</v>
      </c>
      <c r="M43" s="7" t="s">
        <v>56</v>
      </c>
      <c r="N43" s="7" t="s">
        <v>56</v>
      </c>
      <c r="O43" s="7" t="s">
        <v>86</v>
      </c>
      <c r="P43" s="7" t="s">
        <v>56</v>
      </c>
      <c r="Q43" s="7" t="s">
        <v>55</v>
      </c>
      <c r="R43" s="7" t="s">
        <v>55</v>
      </c>
      <c r="S43" s="10" t="s">
        <v>77</v>
      </c>
      <c r="T43" s="12" t="s">
        <v>84</v>
      </c>
      <c r="U43" s="12" t="s">
        <v>62</v>
      </c>
    </row>
    <row r="44" spans="1:21" x14ac:dyDescent="0.3">
      <c r="A44" s="10" t="s">
        <v>126</v>
      </c>
      <c r="B44" s="10" t="s">
        <v>64</v>
      </c>
      <c r="C44" s="10" t="s">
        <v>55</v>
      </c>
      <c r="D44" s="10" t="s">
        <v>68</v>
      </c>
      <c r="E44" s="10" t="s">
        <v>69</v>
      </c>
      <c r="F44" s="10" t="s">
        <v>57</v>
      </c>
      <c r="G44" s="10" t="s">
        <v>58</v>
      </c>
      <c r="H44" s="10" t="s">
        <v>57</v>
      </c>
      <c r="I44" s="7" t="s">
        <v>56</v>
      </c>
      <c r="J44" s="7" t="s">
        <v>55</v>
      </c>
      <c r="K44" s="7" t="s">
        <v>65</v>
      </c>
      <c r="L44" s="7" t="s">
        <v>55</v>
      </c>
      <c r="M44" s="7" t="s">
        <v>71</v>
      </c>
      <c r="N44" s="7" t="s">
        <v>56</v>
      </c>
      <c r="O44" s="7" t="s">
        <v>72</v>
      </c>
      <c r="P44" s="7" t="s">
        <v>56</v>
      </c>
      <c r="Q44" s="7" t="s">
        <v>55</v>
      </c>
      <c r="R44" s="7" t="s">
        <v>55</v>
      </c>
      <c r="S44" s="10" t="s">
        <v>118</v>
      </c>
      <c r="T44" s="9" t="s">
        <v>70</v>
      </c>
      <c r="U44" s="12" t="s">
        <v>62</v>
      </c>
    </row>
    <row r="45" spans="1:21" x14ac:dyDescent="0.3">
      <c r="A45" s="10" t="s">
        <v>127</v>
      </c>
      <c r="B45" s="10" t="s">
        <v>64</v>
      </c>
      <c r="C45" s="10" t="s">
        <v>55</v>
      </c>
      <c r="D45" s="10" t="s">
        <v>68</v>
      </c>
      <c r="E45" s="10" t="s">
        <v>69</v>
      </c>
      <c r="F45" s="10" t="s">
        <v>57</v>
      </c>
      <c r="G45" s="10" t="s">
        <v>58</v>
      </c>
      <c r="H45" s="10" t="s">
        <v>57</v>
      </c>
      <c r="I45" s="7" t="s">
        <v>56</v>
      </c>
      <c r="J45" s="7" t="s">
        <v>55</v>
      </c>
      <c r="K45" s="7" t="s">
        <v>65</v>
      </c>
      <c r="L45" s="7" t="s">
        <v>55</v>
      </c>
      <c r="M45" s="7" t="s">
        <v>71</v>
      </c>
      <c r="N45" s="7" t="s">
        <v>56</v>
      </c>
      <c r="O45" s="7" t="s">
        <v>72</v>
      </c>
      <c r="P45" s="7" t="s">
        <v>56</v>
      </c>
      <c r="Q45" s="7" t="s">
        <v>55</v>
      </c>
      <c r="R45" s="7" t="s">
        <v>55</v>
      </c>
      <c r="S45" s="10" t="s">
        <v>77</v>
      </c>
      <c r="T45" s="9" t="s">
        <v>70</v>
      </c>
      <c r="U45" s="12" t="s">
        <v>62</v>
      </c>
    </row>
    <row r="46" spans="1:21" x14ac:dyDescent="0.3">
      <c r="A46" s="10" t="s">
        <v>128</v>
      </c>
      <c r="B46" s="10" t="s">
        <v>64</v>
      </c>
      <c r="C46" s="10" t="s">
        <v>55</v>
      </c>
      <c r="D46" s="10" t="s">
        <v>68</v>
      </c>
      <c r="E46" s="10" t="s">
        <v>69</v>
      </c>
      <c r="F46" s="10" t="s">
        <v>57</v>
      </c>
      <c r="G46" s="10" t="s">
        <v>58</v>
      </c>
      <c r="H46" s="10" t="s">
        <v>57</v>
      </c>
      <c r="I46" s="7" t="s">
        <v>56</v>
      </c>
      <c r="J46" s="7" t="s">
        <v>55</v>
      </c>
      <c r="K46" s="7" t="s">
        <v>65</v>
      </c>
      <c r="L46" s="7" t="s">
        <v>55</v>
      </c>
      <c r="M46" s="7" t="s">
        <v>71</v>
      </c>
      <c r="N46" s="7" t="s">
        <v>56</v>
      </c>
      <c r="O46" s="7" t="s">
        <v>72</v>
      </c>
      <c r="P46" s="7" t="s">
        <v>56</v>
      </c>
      <c r="Q46" s="7" t="s">
        <v>55</v>
      </c>
      <c r="R46" s="7" t="s">
        <v>55</v>
      </c>
      <c r="S46" s="10" t="s">
        <v>77</v>
      </c>
      <c r="T46" s="9" t="s">
        <v>70</v>
      </c>
      <c r="U46" s="12" t="s">
        <v>62</v>
      </c>
    </row>
    <row r="47" spans="1:21" x14ac:dyDescent="0.3">
      <c r="A47" s="10" t="s">
        <v>129</v>
      </c>
      <c r="B47" s="10" t="s">
        <v>64</v>
      </c>
      <c r="C47" s="10" t="s">
        <v>55</v>
      </c>
      <c r="D47" s="10" t="s">
        <v>68</v>
      </c>
      <c r="E47" s="10" t="s">
        <v>69</v>
      </c>
      <c r="F47" s="10" t="s">
        <v>57</v>
      </c>
      <c r="G47" s="10" t="s">
        <v>58</v>
      </c>
      <c r="H47" s="10" t="s">
        <v>57</v>
      </c>
      <c r="I47" s="7" t="s">
        <v>56</v>
      </c>
      <c r="J47" s="7" t="s">
        <v>55</v>
      </c>
      <c r="K47" s="7" t="s">
        <v>65</v>
      </c>
      <c r="L47" s="7" t="s">
        <v>55</v>
      </c>
      <c r="M47" s="7" t="s">
        <v>71</v>
      </c>
      <c r="N47" s="7" t="s">
        <v>56</v>
      </c>
      <c r="O47" s="7" t="s">
        <v>72</v>
      </c>
      <c r="P47" s="7" t="s">
        <v>56</v>
      </c>
      <c r="Q47" s="7" t="s">
        <v>55</v>
      </c>
      <c r="R47" s="7" t="s">
        <v>55</v>
      </c>
      <c r="S47" s="10" t="s">
        <v>77</v>
      </c>
      <c r="T47" s="9" t="s">
        <v>70</v>
      </c>
      <c r="U47" s="12" t="s">
        <v>62</v>
      </c>
    </row>
    <row r="48" spans="1:21" x14ac:dyDescent="0.3">
      <c r="A48" s="10" t="s">
        <v>130</v>
      </c>
      <c r="B48" s="10" t="s">
        <v>64</v>
      </c>
      <c r="C48" s="10" t="s">
        <v>55</v>
      </c>
      <c r="D48" s="10" t="s">
        <v>65</v>
      </c>
      <c r="E48" s="10" t="s">
        <v>56</v>
      </c>
      <c r="F48" s="10" t="s">
        <v>57</v>
      </c>
      <c r="G48" s="10" t="s">
        <v>58</v>
      </c>
      <c r="H48" s="10" t="s">
        <v>59</v>
      </c>
      <c r="I48" s="7" t="s">
        <v>56</v>
      </c>
      <c r="J48" s="7" t="s">
        <v>55</v>
      </c>
      <c r="K48" s="7" t="s">
        <v>65</v>
      </c>
      <c r="L48" s="7" t="s">
        <v>55</v>
      </c>
      <c r="M48" s="7" t="s">
        <v>56</v>
      </c>
      <c r="N48" s="7" t="s">
        <v>56</v>
      </c>
      <c r="O48" s="7" t="s">
        <v>86</v>
      </c>
      <c r="P48" s="7" t="s">
        <v>56</v>
      </c>
      <c r="Q48" s="7" t="s">
        <v>55</v>
      </c>
      <c r="R48" s="7" t="s">
        <v>55</v>
      </c>
      <c r="S48" s="10" t="s">
        <v>60</v>
      </c>
      <c r="T48" s="9" t="s">
        <v>61</v>
      </c>
      <c r="U48" s="12" t="s">
        <v>62</v>
      </c>
    </row>
    <row r="49" spans="1:21" x14ac:dyDescent="0.3">
      <c r="A49" s="10" t="s">
        <v>131</v>
      </c>
      <c r="B49" s="10" t="s">
        <v>64</v>
      </c>
      <c r="C49" s="10" t="s">
        <v>55</v>
      </c>
      <c r="D49" s="10" t="s">
        <v>65</v>
      </c>
      <c r="E49" s="10" t="s">
        <v>56</v>
      </c>
      <c r="F49" s="10" t="s">
        <v>57</v>
      </c>
      <c r="G49" s="10" t="s">
        <v>120</v>
      </c>
      <c r="H49" s="10" t="s">
        <v>59</v>
      </c>
      <c r="I49" s="7" t="s">
        <v>56</v>
      </c>
      <c r="J49" s="7" t="s">
        <v>55</v>
      </c>
      <c r="K49" s="7" t="s">
        <v>65</v>
      </c>
      <c r="L49" s="7" t="s">
        <v>55</v>
      </c>
      <c r="M49" s="7" t="s">
        <v>56</v>
      </c>
      <c r="N49" s="7" t="s">
        <v>56</v>
      </c>
      <c r="O49" s="7" t="s">
        <v>86</v>
      </c>
      <c r="P49" s="7" t="s">
        <v>56</v>
      </c>
      <c r="Q49" s="7" t="s">
        <v>55</v>
      </c>
      <c r="R49" s="7" t="s">
        <v>55</v>
      </c>
      <c r="S49" s="10" t="s">
        <v>77</v>
      </c>
      <c r="T49" s="12" t="s">
        <v>84</v>
      </c>
      <c r="U49" s="12" t="s">
        <v>62</v>
      </c>
    </row>
    <row r="50" spans="1:21" x14ac:dyDescent="0.3">
      <c r="A50" s="10" t="s">
        <v>132</v>
      </c>
      <c r="B50" s="10" t="s">
        <v>64</v>
      </c>
      <c r="C50" s="10" t="s">
        <v>55</v>
      </c>
      <c r="D50" s="10" t="s">
        <v>68</v>
      </c>
      <c r="E50" s="10" t="s">
        <v>56</v>
      </c>
      <c r="F50" s="10" t="s">
        <v>57</v>
      </c>
      <c r="G50" s="10" t="s">
        <v>58</v>
      </c>
      <c r="H50" s="10" t="s">
        <v>57</v>
      </c>
      <c r="I50" s="7" t="s">
        <v>56</v>
      </c>
      <c r="J50" s="7" t="s">
        <v>55</v>
      </c>
      <c r="K50" s="7" t="s">
        <v>65</v>
      </c>
      <c r="L50" s="7" t="s">
        <v>55</v>
      </c>
      <c r="M50" s="7" t="s">
        <v>71</v>
      </c>
      <c r="N50" s="7" t="s">
        <v>56</v>
      </c>
      <c r="O50" s="7" t="s">
        <v>72</v>
      </c>
      <c r="P50" s="7" t="s">
        <v>56</v>
      </c>
      <c r="Q50" s="7" t="s">
        <v>55</v>
      </c>
      <c r="R50" s="7" t="s">
        <v>55</v>
      </c>
      <c r="S50" s="10" t="s">
        <v>77</v>
      </c>
      <c r="T50" s="9" t="s">
        <v>61</v>
      </c>
      <c r="U50" s="12" t="s">
        <v>62</v>
      </c>
    </row>
    <row r="51" spans="1:21" x14ac:dyDescent="0.3">
      <c r="A51" s="10" t="s">
        <v>133</v>
      </c>
      <c r="B51" s="10" t="s">
        <v>64</v>
      </c>
      <c r="C51" s="10" t="s">
        <v>55</v>
      </c>
      <c r="D51" s="10" t="s">
        <v>68</v>
      </c>
      <c r="E51" s="10" t="s">
        <v>69</v>
      </c>
      <c r="F51" s="10" t="s">
        <v>57</v>
      </c>
      <c r="G51" s="10" t="s">
        <v>58</v>
      </c>
      <c r="H51" s="10" t="s">
        <v>57</v>
      </c>
      <c r="I51" s="7" t="s">
        <v>56</v>
      </c>
      <c r="J51" s="7" t="s">
        <v>55</v>
      </c>
      <c r="K51" s="7" t="s">
        <v>65</v>
      </c>
      <c r="L51" s="7" t="s">
        <v>55</v>
      </c>
      <c r="M51" s="7" t="s">
        <v>71</v>
      </c>
      <c r="N51" s="7" t="s">
        <v>56</v>
      </c>
      <c r="O51" s="7" t="s">
        <v>72</v>
      </c>
      <c r="P51" s="7" t="s">
        <v>56</v>
      </c>
      <c r="Q51" s="7" t="s">
        <v>55</v>
      </c>
      <c r="R51" s="7" t="s">
        <v>55</v>
      </c>
      <c r="S51" s="10" t="s">
        <v>77</v>
      </c>
      <c r="T51" s="9" t="s">
        <v>92</v>
      </c>
      <c r="U51" s="12" t="s">
        <v>62</v>
      </c>
    </row>
    <row r="52" spans="1:21" x14ac:dyDescent="0.3">
      <c r="A52" s="10" t="s">
        <v>134</v>
      </c>
      <c r="B52" s="10" t="s">
        <v>64</v>
      </c>
      <c r="C52" s="10" t="s">
        <v>55</v>
      </c>
      <c r="D52" s="10" t="s">
        <v>68</v>
      </c>
      <c r="E52" s="10" t="s">
        <v>69</v>
      </c>
      <c r="F52" s="10" t="s">
        <v>57</v>
      </c>
      <c r="G52" s="10" t="s">
        <v>58</v>
      </c>
      <c r="H52" s="10" t="s">
        <v>57</v>
      </c>
      <c r="I52" s="7" t="s">
        <v>56</v>
      </c>
      <c r="J52" s="7" t="s">
        <v>55</v>
      </c>
      <c r="K52" s="7" t="s">
        <v>65</v>
      </c>
      <c r="L52" s="7" t="s">
        <v>55</v>
      </c>
      <c r="M52" s="7" t="s">
        <v>71</v>
      </c>
      <c r="N52" s="7" t="s">
        <v>56</v>
      </c>
      <c r="O52" s="7" t="s">
        <v>72</v>
      </c>
      <c r="P52" s="7" t="s">
        <v>56</v>
      </c>
      <c r="Q52" s="7" t="s">
        <v>55</v>
      </c>
      <c r="R52" s="7" t="s">
        <v>55</v>
      </c>
      <c r="S52" s="10" t="s">
        <v>77</v>
      </c>
      <c r="T52" s="9" t="s">
        <v>70</v>
      </c>
      <c r="U52" s="12" t="s">
        <v>62</v>
      </c>
    </row>
    <row r="53" spans="1:21" x14ac:dyDescent="0.3">
      <c r="A53" s="10" t="s">
        <v>135</v>
      </c>
      <c r="B53" s="10" t="s">
        <v>64</v>
      </c>
      <c r="C53" s="10" t="s">
        <v>55</v>
      </c>
      <c r="D53" s="10" t="s">
        <v>68</v>
      </c>
      <c r="E53" s="10" t="s">
        <v>69</v>
      </c>
      <c r="F53" s="10" t="s">
        <v>57</v>
      </c>
      <c r="G53" s="10" t="s">
        <v>58</v>
      </c>
      <c r="H53" s="10" t="s">
        <v>57</v>
      </c>
      <c r="I53" s="7" t="s">
        <v>56</v>
      </c>
      <c r="J53" s="7" t="s">
        <v>55</v>
      </c>
      <c r="K53" s="7" t="s">
        <v>65</v>
      </c>
      <c r="L53" s="7" t="s">
        <v>55</v>
      </c>
      <c r="M53" s="7" t="s">
        <v>71</v>
      </c>
      <c r="N53" s="7" t="s">
        <v>56</v>
      </c>
      <c r="O53" s="7" t="s">
        <v>72</v>
      </c>
      <c r="P53" s="7" t="s">
        <v>56</v>
      </c>
      <c r="Q53" s="7" t="s">
        <v>55</v>
      </c>
      <c r="R53" s="7" t="s">
        <v>55</v>
      </c>
      <c r="S53" s="10" t="s">
        <v>77</v>
      </c>
      <c r="T53" s="9" t="s">
        <v>70</v>
      </c>
      <c r="U53" s="12" t="s">
        <v>62</v>
      </c>
    </row>
    <row r="54" spans="1:21" x14ac:dyDescent="0.3">
      <c r="A54" s="10" t="s">
        <v>137</v>
      </c>
      <c r="B54" s="10" t="s">
        <v>136</v>
      </c>
      <c r="C54" s="10" t="s">
        <v>55</v>
      </c>
      <c r="D54" s="10" t="s">
        <v>65</v>
      </c>
      <c r="E54" s="10" t="s">
        <v>56</v>
      </c>
      <c r="F54" s="10" t="s">
        <v>57</v>
      </c>
      <c r="G54" s="10" t="s">
        <v>120</v>
      </c>
      <c r="H54" s="10" t="s">
        <v>59</v>
      </c>
      <c r="I54" s="7" t="s">
        <v>59</v>
      </c>
      <c r="J54" s="7" t="s">
        <v>55</v>
      </c>
      <c r="K54" s="7" t="s">
        <v>59</v>
      </c>
      <c r="L54" s="7" t="s">
        <v>55</v>
      </c>
      <c r="M54" s="7" t="s">
        <v>56</v>
      </c>
      <c r="N54" s="7" t="s">
        <v>56</v>
      </c>
      <c r="O54" s="7" t="s">
        <v>86</v>
      </c>
      <c r="P54" s="7" t="s">
        <v>86</v>
      </c>
      <c r="Q54" s="7" t="s">
        <v>55</v>
      </c>
      <c r="R54" s="7" t="s">
        <v>55</v>
      </c>
      <c r="S54" s="10" t="s">
        <v>136</v>
      </c>
      <c r="T54" s="12" t="s">
        <v>136</v>
      </c>
      <c r="U54" s="12" t="s">
        <v>136</v>
      </c>
    </row>
    <row r="55" spans="1:21" x14ac:dyDescent="0.3">
      <c r="A55" s="10" t="s">
        <v>138</v>
      </c>
      <c r="B55" s="10" t="s">
        <v>136</v>
      </c>
      <c r="C55" s="10" t="s">
        <v>55</v>
      </c>
      <c r="D55" s="10" t="s">
        <v>66</v>
      </c>
      <c r="E55" s="10" t="s">
        <v>66</v>
      </c>
      <c r="F55" s="10" t="s">
        <v>57</v>
      </c>
      <c r="G55" s="10" t="s">
        <v>139</v>
      </c>
      <c r="H55" s="10" t="s">
        <v>57</v>
      </c>
      <c r="I55" s="7" t="s">
        <v>59</v>
      </c>
      <c r="J55" s="7" t="s">
        <v>55</v>
      </c>
      <c r="K55" s="7" t="s">
        <v>59</v>
      </c>
      <c r="L55" s="7" t="s">
        <v>55</v>
      </c>
      <c r="M55" s="7" t="s">
        <v>56</v>
      </c>
      <c r="N55" s="7" t="s">
        <v>56</v>
      </c>
      <c r="O55" s="7" t="s">
        <v>86</v>
      </c>
      <c r="P55" s="7" t="s">
        <v>86</v>
      </c>
      <c r="Q55" s="7" t="s">
        <v>55</v>
      </c>
      <c r="R55" s="7" t="s">
        <v>55</v>
      </c>
      <c r="S55" s="10" t="s">
        <v>136</v>
      </c>
      <c r="T55" s="12" t="s">
        <v>136</v>
      </c>
      <c r="U55" s="12" t="s">
        <v>136</v>
      </c>
    </row>
    <row r="56" spans="1:21" x14ac:dyDescent="0.3">
      <c r="A56" s="10" t="s">
        <v>140</v>
      </c>
      <c r="B56" s="10" t="s">
        <v>136</v>
      </c>
      <c r="C56" s="10" t="s">
        <v>66</v>
      </c>
      <c r="D56" s="10" t="s">
        <v>66</v>
      </c>
      <c r="E56" s="10" t="s">
        <v>66</v>
      </c>
      <c r="F56" s="10" t="s">
        <v>57</v>
      </c>
      <c r="G56" s="10" t="s">
        <v>66</v>
      </c>
      <c r="H56" s="10" t="s">
        <v>66</v>
      </c>
      <c r="I56" s="7" t="s">
        <v>59</v>
      </c>
      <c r="J56" s="7" t="s">
        <v>55</v>
      </c>
      <c r="K56" s="7" t="s">
        <v>59</v>
      </c>
      <c r="L56" s="7" t="s">
        <v>55</v>
      </c>
      <c r="M56" s="7" t="s">
        <v>56</v>
      </c>
      <c r="N56" s="7" t="s">
        <v>56</v>
      </c>
      <c r="O56" s="7" t="s">
        <v>86</v>
      </c>
      <c r="P56" s="7" t="s">
        <v>86</v>
      </c>
      <c r="Q56" s="7" t="s">
        <v>55</v>
      </c>
      <c r="R56" s="7" t="s">
        <v>55</v>
      </c>
      <c r="S56" s="10" t="s">
        <v>136</v>
      </c>
      <c r="T56" s="12" t="s">
        <v>136</v>
      </c>
      <c r="U56" s="12" t="s">
        <v>136</v>
      </c>
    </row>
    <row r="57" spans="1:21" x14ac:dyDescent="0.3">
      <c r="A57" s="10" t="s">
        <v>141</v>
      </c>
      <c r="B57" s="10" t="s">
        <v>136</v>
      </c>
      <c r="C57" s="10" t="s">
        <v>66</v>
      </c>
      <c r="D57" s="10" t="s">
        <v>66</v>
      </c>
      <c r="E57" s="10" t="s">
        <v>66</v>
      </c>
      <c r="F57" s="10" t="s">
        <v>57</v>
      </c>
      <c r="G57" s="10" t="s">
        <v>66</v>
      </c>
      <c r="H57" s="10" t="s">
        <v>66</v>
      </c>
      <c r="I57" s="7" t="s">
        <v>59</v>
      </c>
      <c r="J57" s="7" t="s">
        <v>55</v>
      </c>
      <c r="K57" s="7" t="s">
        <v>59</v>
      </c>
      <c r="L57" s="7" t="s">
        <v>55</v>
      </c>
      <c r="M57" s="7" t="s">
        <v>56</v>
      </c>
      <c r="N57" s="7" t="s">
        <v>56</v>
      </c>
      <c r="O57" s="7" t="s">
        <v>86</v>
      </c>
      <c r="P57" s="7" t="s">
        <v>86</v>
      </c>
      <c r="Q57" s="7" t="s">
        <v>55</v>
      </c>
      <c r="R57" s="7" t="s">
        <v>55</v>
      </c>
      <c r="S57" s="10" t="s">
        <v>136</v>
      </c>
      <c r="T57" s="12" t="s">
        <v>136</v>
      </c>
      <c r="U57" s="12" t="s">
        <v>136</v>
      </c>
    </row>
    <row r="58" spans="1:21" x14ac:dyDescent="0.3">
      <c r="A58" s="10" t="s">
        <v>142</v>
      </c>
      <c r="B58" s="10" t="s">
        <v>136</v>
      </c>
      <c r="C58" s="10" t="s">
        <v>66</v>
      </c>
      <c r="D58" s="10" t="s">
        <v>66</v>
      </c>
      <c r="E58" s="10" t="s">
        <v>66</v>
      </c>
      <c r="F58" s="10" t="s">
        <v>57</v>
      </c>
      <c r="G58" s="10" t="s">
        <v>66</v>
      </c>
      <c r="H58" s="10" t="s">
        <v>66</v>
      </c>
      <c r="I58" s="7" t="s">
        <v>59</v>
      </c>
      <c r="J58" s="7" t="s">
        <v>55</v>
      </c>
      <c r="K58" s="7" t="s">
        <v>59</v>
      </c>
      <c r="L58" s="7" t="s">
        <v>55</v>
      </c>
      <c r="M58" s="7" t="s">
        <v>56</v>
      </c>
      <c r="N58" s="7" t="s">
        <v>56</v>
      </c>
      <c r="O58" s="7" t="s">
        <v>86</v>
      </c>
      <c r="P58" s="7" t="s">
        <v>86</v>
      </c>
      <c r="Q58" s="7" t="s">
        <v>55</v>
      </c>
      <c r="R58" s="7" t="s">
        <v>55</v>
      </c>
      <c r="S58" s="10" t="s">
        <v>136</v>
      </c>
      <c r="T58" s="12" t="s">
        <v>136</v>
      </c>
      <c r="U58" s="12" t="s">
        <v>136</v>
      </c>
    </row>
    <row r="59" spans="1:21" x14ac:dyDescent="0.3">
      <c r="A59" s="10" t="s">
        <v>143</v>
      </c>
      <c r="B59" s="10" t="s">
        <v>136</v>
      </c>
      <c r="C59" s="10" t="s">
        <v>55</v>
      </c>
      <c r="D59" s="10" t="s">
        <v>65</v>
      </c>
      <c r="E59" s="10" t="s">
        <v>56</v>
      </c>
      <c r="F59" s="10" t="s">
        <v>57</v>
      </c>
      <c r="G59" s="10" t="s">
        <v>139</v>
      </c>
      <c r="H59" s="10" t="s">
        <v>59</v>
      </c>
      <c r="I59" s="7" t="s">
        <v>59</v>
      </c>
      <c r="J59" s="7" t="s">
        <v>55</v>
      </c>
      <c r="K59" s="7" t="s">
        <v>59</v>
      </c>
      <c r="L59" s="7" t="s">
        <v>55</v>
      </c>
      <c r="M59" s="7" t="s">
        <v>56</v>
      </c>
      <c r="N59" s="7" t="s">
        <v>56</v>
      </c>
      <c r="O59" s="7" t="s">
        <v>86</v>
      </c>
      <c r="P59" s="7" t="s">
        <v>86</v>
      </c>
      <c r="Q59" s="7" t="s">
        <v>55</v>
      </c>
      <c r="R59" s="7" t="s">
        <v>55</v>
      </c>
      <c r="S59" s="10" t="s">
        <v>136</v>
      </c>
      <c r="T59" s="12" t="s">
        <v>136</v>
      </c>
      <c r="U59" s="12" t="s">
        <v>136</v>
      </c>
    </row>
    <row r="60" spans="1:21" x14ac:dyDescent="0.3">
      <c r="A60" s="10" t="s">
        <v>144</v>
      </c>
      <c r="B60" s="10" t="s">
        <v>136</v>
      </c>
      <c r="C60" s="10" t="s">
        <v>55</v>
      </c>
      <c r="D60" s="10" t="s">
        <v>66</v>
      </c>
      <c r="E60" s="10" t="s">
        <v>56</v>
      </c>
      <c r="F60" s="10" t="s">
        <v>57</v>
      </c>
      <c r="G60" s="10" t="s">
        <v>66</v>
      </c>
      <c r="H60" s="10" t="s">
        <v>59</v>
      </c>
      <c r="I60" s="7" t="s">
        <v>59</v>
      </c>
      <c r="J60" s="7" t="s">
        <v>55</v>
      </c>
      <c r="K60" s="7" t="s">
        <v>59</v>
      </c>
      <c r="L60" s="7" t="s">
        <v>55</v>
      </c>
      <c r="M60" s="7" t="s">
        <v>56</v>
      </c>
      <c r="N60" s="7" t="s">
        <v>56</v>
      </c>
      <c r="O60" s="7" t="s">
        <v>86</v>
      </c>
      <c r="P60" s="7" t="s">
        <v>86</v>
      </c>
      <c r="Q60" s="7" t="s">
        <v>55</v>
      </c>
      <c r="R60" s="7" t="s">
        <v>55</v>
      </c>
      <c r="S60" s="10" t="s">
        <v>136</v>
      </c>
      <c r="T60" s="12" t="s">
        <v>136</v>
      </c>
      <c r="U60" s="12" t="s">
        <v>136</v>
      </c>
    </row>
    <row r="61" spans="1:21" x14ac:dyDescent="0.3">
      <c r="A61" s="10" t="s">
        <v>145</v>
      </c>
      <c r="B61" s="10" t="s">
        <v>136</v>
      </c>
      <c r="C61" s="10" t="s">
        <v>66</v>
      </c>
      <c r="D61" s="10" t="s">
        <v>66</v>
      </c>
      <c r="E61" s="10" t="s">
        <v>66</v>
      </c>
      <c r="F61" s="10" t="s">
        <v>57</v>
      </c>
      <c r="G61" s="10" t="s">
        <v>66</v>
      </c>
      <c r="H61" s="10" t="s">
        <v>66</v>
      </c>
      <c r="I61" s="7" t="s">
        <v>59</v>
      </c>
      <c r="J61" s="7" t="s">
        <v>55</v>
      </c>
      <c r="K61" s="7" t="s">
        <v>59</v>
      </c>
      <c r="L61" s="7" t="s">
        <v>55</v>
      </c>
      <c r="M61" s="7" t="s">
        <v>56</v>
      </c>
      <c r="N61" s="7" t="s">
        <v>56</v>
      </c>
      <c r="O61" s="7" t="s">
        <v>86</v>
      </c>
      <c r="P61" s="7" t="s">
        <v>86</v>
      </c>
      <c r="Q61" s="7" t="s">
        <v>55</v>
      </c>
      <c r="R61" s="7" t="s">
        <v>55</v>
      </c>
      <c r="S61" s="10" t="s">
        <v>136</v>
      </c>
      <c r="T61" s="12" t="s">
        <v>136</v>
      </c>
      <c r="U61" s="12" t="s">
        <v>136</v>
      </c>
    </row>
    <row r="62" spans="1:21" x14ac:dyDescent="0.3">
      <c r="A62" s="10" t="s">
        <v>146</v>
      </c>
      <c r="B62" s="10" t="s">
        <v>136</v>
      </c>
      <c r="C62" s="10" t="s">
        <v>66</v>
      </c>
      <c r="D62" s="10" t="s">
        <v>66</v>
      </c>
      <c r="E62" s="10" t="s">
        <v>56</v>
      </c>
      <c r="F62" s="10" t="s">
        <v>57</v>
      </c>
      <c r="G62" s="10" t="s">
        <v>66</v>
      </c>
      <c r="H62" s="10" t="s">
        <v>66</v>
      </c>
      <c r="I62" s="7" t="s">
        <v>59</v>
      </c>
      <c r="J62" s="7" t="s">
        <v>55</v>
      </c>
      <c r="K62" s="7" t="s">
        <v>59</v>
      </c>
      <c r="L62" s="7" t="s">
        <v>55</v>
      </c>
      <c r="M62" s="7" t="s">
        <v>56</v>
      </c>
      <c r="N62" s="7" t="s">
        <v>56</v>
      </c>
      <c r="O62" s="7" t="s">
        <v>86</v>
      </c>
      <c r="P62" s="7" t="s">
        <v>86</v>
      </c>
      <c r="Q62" s="7" t="s">
        <v>55</v>
      </c>
      <c r="R62" s="7" t="s">
        <v>55</v>
      </c>
      <c r="S62" s="10" t="s">
        <v>136</v>
      </c>
      <c r="T62" s="12" t="s">
        <v>136</v>
      </c>
      <c r="U62" s="12" t="s">
        <v>136</v>
      </c>
    </row>
    <row r="63" spans="1:21" x14ac:dyDescent="0.3">
      <c r="A63" s="10" t="s">
        <v>147</v>
      </c>
      <c r="B63" s="10" t="s">
        <v>136</v>
      </c>
      <c r="C63" s="10" t="s">
        <v>66</v>
      </c>
      <c r="D63" s="10" t="s">
        <v>66</v>
      </c>
      <c r="E63" s="10" t="s">
        <v>56</v>
      </c>
      <c r="F63" s="10" t="s">
        <v>57</v>
      </c>
      <c r="G63" s="10" t="s">
        <v>66</v>
      </c>
      <c r="H63" s="10" t="s">
        <v>66</v>
      </c>
      <c r="I63" s="7" t="s">
        <v>59</v>
      </c>
      <c r="J63" s="7" t="s">
        <v>55</v>
      </c>
      <c r="K63" s="7" t="s">
        <v>59</v>
      </c>
      <c r="L63" s="7" t="s">
        <v>55</v>
      </c>
      <c r="M63" s="7" t="s">
        <v>56</v>
      </c>
      <c r="N63" s="7" t="s">
        <v>56</v>
      </c>
      <c r="O63" s="7" t="s">
        <v>86</v>
      </c>
      <c r="P63" s="7" t="s">
        <v>86</v>
      </c>
      <c r="Q63" s="7" t="s">
        <v>55</v>
      </c>
      <c r="R63" s="7" t="s">
        <v>55</v>
      </c>
      <c r="S63" s="10" t="s">
        <v>136</v>
      </c>
      <c r="T63" s="12" t="s">
        <v>136</v>
      </c>
      <c r="U63" s="12" t="s">
        <v>136</v>
      </c>
    </row>
    <row r="64" spans="1:21" x14ac:dyDescent="0.3">
      <c r="A64" s="10" t="s">
        <v>148</v>
      </c>
      <c r="B64" s="10" t="s">
        <v>64</v>
      </c>
      <c r="C64" s="10" t="s">
        <v>55</v>
      </c>
      <c r="D64" s="10" t="s">
        <v>68</v>
      </c>
      <c r="E64" s="10" t="s">
        <v>69</v>
      </c>
      <c r="F64" s="10" t="s">
        <v>65</v>
      </c>
      <c r="G64" s="10" t="s">
        <v>58</v>
      </c>
      <c r="H64" s="10" t="s">
        <v>57</v>
      </c>
      <c r="I64" s="7" t="s">
        <v>59</v>
      </c>
      <c r="J64" s="7" t="s">
        <v>55</v>
      </c>
      <c r="K64" s="7" t="s">
        <v>59</v>
      </c>
      <c r="L64" s="7" t="s">
        <v>55</v>
      </c>
      <c r="M64" s="7" t="s">
        <v>71</v>
      </c>
      <c r="N64" s="7" t="s">
        <v>56</v>
      </c>
      <c r="O64" s="7" t="s">
        <v>66</v>
      </c>
      <c r="P64" s="7" t="s">
        <v>66</v>
      </c>
      <c r="Q64" s="7" t="s">
        <v>55</v>
      </c>
      <c r="R64" s="7" t="s">
        <v>55</v>
      </c>
      <c r="S64" s="10" t="s">
        <v>149</v>
      </c>
      <c r="T64" s="9" t="s">
        <v>150</v>
      </c>
      <c r="U64" s="12" t="s">
        <v>151</v>
      </c>
    </row>
    <row r="65" spans="1:21" x14ac:dyDescent="0.3">
      <c r="A65" s="10" t="s">
        <v>152</v>
      </c>
      <c r="B65" s="10" t="s">
        <v>64</v>
      </c>
      <c r="C65" s="10" t="s">
        <v>55</v>
      </c>
      <c r="D65" s="10" t="s">
        <v>68</v>
      </c>
      <c r="E65" s="10" t="s">
        <v>69</v>
      </c>
      <c r="F65" s="10" t="s">
        <v>65</v>
      </c>
      <c r="G65" s="10" t="s">
        <v>58</v>
      </c>
      <c r="H65" s="10" t="s">
        <v>57</v>
      </c>
      <c r="I65" s="7" t="s">
        <v>59</v>
      </c>
      <c r="J65" s="7" t="s">
        <v>55</v>
      </c>
      <c r="K65" s="7" t="s">
        <v>59</v>
      </c>
      <c r="L65" s="7" t="s">
        <v>55</v>
      </c>
      <c r="M65" s="7" t="s">
        <v>71</v>
      </c>
      <c r="N65" s="7" t="s">
        <v>56</v>
      </c>
      <c r="O65" s="7" t="s">
        <v>72</v>
      </c>
      <c r="P65" s="7" t="s">
        <v>86</v>
      </c>
      <c r="Q65" s="7" t="s">
        <v>55</v>
      </c>
      <c r="R65" s="7" t="s">
        <v>55</v>
      </c>
      <c r="S65" s="10" t="s">
        <v>118</v>
      </c>
      <c r="T65" s="9" t="s">
        <v>153</v>
      </c>
      <c r="U65" s="12" t="s">
        <v>151</v>
      </c>
    </row>
    <row r="66" spans="1:21" x14ac:dyDescent="0.3">
      <c r="A66" s="10" t="s">
        <v>154</v>
      </c>
      <c r="B66" s="10" t="s">
        <v>155</v>
      </c>
      <c r="C66" s="10" t="s">
        <v>55</v>
      </c>
      <c r="D66" s="10" t="s">
        <v>68</v>
      </c>
      <c r="E66" s="10" t="s">
        <v>56</v>
      </c>
      <c r="F66" s="10" t="s">
        <v>65</v>
      </c>
      <c r="G66" s="10" t="s">
        <v>58</v>
      </c>
      <c r="H66" s="10" t="s">
        <v>57</v>
      </c>
      <c r="I66" s="7" t="s">
        <v>59</v>
      </c>
      <c r="J66" s="7" t="s">
        <v>55</v>
      </c>
      <c r="K66" s="7" t="s">
        <v>59</v>
      </c>
      <c r="L66" s="7" t="s">
        <v>55</v>
      </c>
      <c r="M66" s="7" t="s">
        <v>71</v>
      </c>
      <c r="N66" s="7" t="s">
        <v>56</v>
      </c>
      <c r="O66" s="7" t="s">
        <v>66</v>
      </c>
      <c r="P66" s="7" t="s">
        <v>86</v>
      </c>
      <c r="Q66" s="7" t="s">
        <v>55</v>
      </c>
      <c r="R66" s="7" t="s">
        <v>55</v>
      </c>
      <c r="S66" s="10" t="s">
        <v>118</v>
      </c>
      <c r="T66" s="9" t="s">
        <v>153</v>
      </c>
      <c r="U66" s="12" t="s">
        <v>151</v>
      </c>
    </row>
    <row r="67" spans="1:21" x14ac:dyDescent="0.3">
      <c r="A67" s="10" t="s">
        <v>156</v>
      </c>
      <c r="B67" s="10" t="s">
        <v>64</v>
      </c>
      <c r="C67" s="10" t="s">
        <v>55</v>
      </c>
      <c r="D67" s="10" t="s">
        <v>68</v>
      </c>
      <c r="E67" s="10" t="s">
        <v>56</v>
      </c>
      <c r="F67" s="10" t="s">
        <v>65</v>
      </c>
      <c r="G67" s="10" t="s">
        <v>139</v>
      </c>
      <c r="H67" s="10" t="s">
        <v>57</v>
      </c>
      <c r="I67" s="7" t="s">
        <v>59</v>
      </c>
      <c r="J67" s="7" t="s">
        <v>55</v>
      </c>
      <c r="K67" s="7" t="s">
        <v>59</v>
      </c>
      <c r="L67" s="7" t="s">
        <v>55</v>
      </c>
      <c r="M67" s="7" t="s">
        <v>71</v>
      </c>
      <c r="N67" s="7" t="s">
        <v>56</v>
      </c>
      <c r="O67" s="7" t="s">
        <v>66</v>
      </c>
      <c r="P67" s="7" t="s">
        <v>86</v>
      </c>
      <c r="Q67" s="7" t="s">
        <v>55</v>
      </c>
      <c r="R67" s="7" t="s">
        <v>55</v>
      </c>
      <c r="S67" s="10" t="s">
        <v>101</v>
      </c>
      <c r="T67" s="9" t="s">
        <v>157</v>
      </c>
      <c r="U67" s="12" t="s">
        <v>151</v>
      </c>
    </row>
    <row r="68" spans="1:21" x14ac:dyDescent="0.3">
      <c r="A68" s="10" t="s">
        <v>158</v>
      </c>
      <c r="B68" s="10" t="s">
        <v>160</v>
      </c>
      <c r="C68" s="10" t="s">
        <v>55</v>
      </c>
      <c r="D68" s="10" t="s">
        <v>68</v>
      </c>
      <c r="E68" s="10" t="s">
        <v>56</v>
      </c>
      <c r="F68" s="10" t="s">
        <v>65</v>
      </c>
      <c r="G68" s="10" t="s">
        <v>139</v>
      </c>
      <c r="H68" s="10" t="s">
        <v>59</v>
      </c>
      <c r="I68" s="7" t="s">
        <v>59</v>
      </c>
      <c r="J68" s="7" t="s">
        <v>55</v>
      </c>
      <c r="K68" s="7" t="s">
        <v>59</v>
      </c>
      <c r="L68" s="7" t="s">
        <v>55</v>
      </c>
      <c r="M68" s="7" t="s">
        <v>71</v>
      </c>
      <c r="N68" s="7" t="s">
        <v>56</v>
      </c>
      <c r="O68" s="7" t="s">
        <v>66</v>
      </c>
      <c r="P68" s="7" t="s">
        <v>86</v>
      </c>
      <c r="Q68" s="7" t="s">
        <v>55</v>
      </c>
      <c r="R68" s="7" t="s">
        <v>55</v>
      </c>
      <c r="S68" s="10" t="s">
        <v>159</v>
      </c>
      <c r="T68" s="12" t="s">
        <v>153</v>
      </c>
      <c r="U68" s="12" t="s">
        <v>151</v>
      </c>
    </row>
    <row r="69" spans="1:21" x14ac:dyDescent="0.3">
      <c r="A69" s="10" t="s">
        <v>161</v>
      </c>
      <c r="B69" s="10" t="s">
        <v>160</v>
      </c>
      <c r="C69" s="10" t="s">
        <v>55</v>
      </c>
      <c r="D69" s="10" t="s">
        <v>65</v>
      </c>
      <c r="E69" s="10" t="s">
        <v>56</v>
      </c>
      <c r="F69" s="10" t="s">
        <v>65</v>
      </c>
      <c r="G69" s="10" t="s">
        <v>58</v>
      </c>
      <c r="H69" s="10" t="s">
        <v>59</v>
      </c>
      <c r="I69" s="7" t="s">
        <v>59</v>
      </c>
      <c r="J69" s="7" t="s">
        <v>55</v>
      </c>
      <c r="K69" s="7" t="s">
        <v>59</v>
      </c>
      <c r="L69" s="7" t="s">
        <v>55</v>
      </c>
      <c r="M69" s="7" t="s">
        <v>56</v>
      </c>
      <c r="N69" s="7" t="s">
        <v>56</v>
      </c>
      <c r="O69" s="7" t="s">
        <v>66</v>
      </c>
      <c r="P69" s="7" t="s">
        <v>66</v>
      </c>
      <c r="Q69" s="7" t="s">
        <v>55</v>
      </c>
      <c r="R69" s="7" t="s">
        <v>55</v>
      </c>
      <c r="S69" s="10" t="s">
        <v>149</v>
      </c>
      <c r="T69" s="9" t="s">
        <v>157</v>
      </c>
      <c r="U69" s="12" t="s">
        <v>151</v>
      </c>
    </row>
    <row r="70" spans="1:21" x14ac:dyDescent="0.3">
      <c r="A70" s="10" t="s">
        <v>162</v>
      </c>
      <c r="B70" s="10" t="s">
        <v>64</v>
      </c>
      <c r="C70" s="10" t="s">
        <v>55</v>
      </c>
      <c r="D70" s="10" t="s">
        <v>68</v>
      </c>
      <c r="E70" s="10" t="s">
        <v>56</v>
      </c>
      <c r="F70" s="10" t="s">
        <v>65</v>
      </c>
      <c r="G70" s="10" t="s">
        <v>58</v>
      </c>
      <c r="H70" s="10" t="s">
        <v>57</v>
      </c>
      <c r="I70" s="7" t="s">
        <v>59</v>
      </c>
      <c r="J70" s="7" t="s">
        <v>55</v>
      </c>
      <c r="K70" s="7" t="s">
        <v>59</v>
      </c>
      <c r="L70" s="7" t="s">
        <v>55</v>
      </c>
      <c r="M70" s="7" t="s">
        <v>71</v>
      </c>
      <c r="N70" s="7" t="s">
        <v>56</v>
      </c>
      <c r="O70" s="7" t="s">
        <v>66</v>
      </c>
      <c r="P70" s="7" t="s">
        <v>86</v>
      </c>
      <c r="Q70" s="7" t="s">
        <v>55</v>
      </c>
      <c r="R70" s="7" t="s">
        <v>55</v>
      </c>
      <c r="S70" s="10" t="s">
        <v>77</v>
      </c>
      <c r="T70" s="9" t="s">
        <v>153</v>
      </c>
      <c r="U70" s="12" t="s">
        <v>151</v>
      </c>
    </row>
    <row r="71" spans="1:21" x14ac:dyDescent="0.3">
      <c r="A71" s="10" t="s">
        <v>163</v>
      </c>
      <c r="B71" s="10" t="s">
        <v>160</v>
      </c>
      <c r="C71" s="10" t="s">
        <v>55</v>
      </c>
      <c r="D71" s="10" t="s">
        <v>65</v>
      </c>
      <c r="E71" s="10" t="s">
        <v>56</v>
      </c>
      <c r="F71" s="10" t="s">
        <v>65</v>
      </c>
      <c r="G71" s="10" t="s">
        <v>58</v>
      </c>
      <c r="H71" s="10" t="s">
        <v>59</v>
      </c>
      <c r="I71" s="7" t="s">
        <v>59</v>
      </c>
      <c r="J71" s="7" t="s">
        <v>55</v>
      </c>
      <c r="K71" s="7" t="s">
        <v>59</v>
      </c>
      <c r="L71" s="7" t="s">
        <v>55</v>
      </c>
      <c r="M71" s="7" t="s">
        <v>56</v>
      </c>
      <c r="N71" s="7" t="s">
        <v>56</v>
      </c>
      <c r="O71" s="7" t="s">
        <v>66</v>
      </c>
      <c r="P71" s="7" t="s">
        <v>86</v>
      </c>
      <c r="Q71" s="7" t="s">
        <v>55</v>
      </c>
      <c r="R71" s="7" t="s">
        <v>55</v>
      </c>
      <c r="S71" s="10" t="s">
        <v>159</v>
      </c>
      <c r="T71" s="9" t="s">
        <v>157</v>
      </c>
      <c r="U71" s="12" t="s">
        <v>151</v>
      </c>
    </row>
    <row r="72" spans="1:21" x14ac:dyDescent="0.3">
      <c r="A72" s="10" t="s">
        <v>164</v>
      </c>
      <c r="B72" s="10" t="s">
        <v>115</v>
      </c>
      <c r="C72" s="10" t="s">
        <v>55</v>
      </c>
      <c r="D72" s="10" t="s">
        <v>68</v>
      </c>
      <c r="E72" s="10" t="s">
        <v>56</v>
      </c>
      <c r="F72" s="10" t="s">
        <v>65</v>
      </c>
      <c r="G72" s="10" t="s">
        <v>139</v>
      </c>
      <c r="H72" s="10" t="s">
        <v>57</v>
      </c>
      <c r="I72" s="7" t="s">
        <v>59</v>
      </c>
      <c r="J72" s="7" t="s">
        <v>55</v>
      </c>
      <c r="K72" s="7" t="s">
        <v>59</v>
      </c>
      <c r="L72" s="7" t="s">
        <v>55</v>
      </c>
      <c r="M72" s="7" t="s">
        <v>71</v>
      </c>
      <c r="N72" s="7" t="s">
        <v>56</v>
      </c>
      <c r="O72" s="7" t="s">
        <v>66</v>
      </c>
      <c r="P72" s="7" t="s">
        <v>86</v>
      </c>
      <c r="Q72" s="7" t="s">
        <v>55</v>
      </c>
      <c r="R72" s="7" t="s">
        <v>55</v>
      </c>
      <c r="S72" s="10" t="s">
        <v>149</v>
      </c>
      <c r="T72" s="9" t="s">
        <v>153</v>
      </c>
      <c r="U72" s="12" t="s">
        <v>151</v>
      </c>
    </row>
    <row r="73" spans="1:21" x14ac:dyDescent="0.3">
      <c r="A73" s="10" t="s">
        <v>165</v>
      </c>
      <c r="B73" s="10" t="s">
        <v>64</v>
      </c>
      <c r="C73" s="10" t="s">
        <v>55</v>
      </c>
      <c r="D73" s="10" t="s">
        <v>68</v>
      </c>
      <c r="E73" s="10" t="s">
        <v>56</v>
      </c>
      <c r="F73" s="10" t="s">
        <v>65</v>
      </c>
      <c r="G73" s="10" t="s">
        <v>139</v>
      </c>
      <c r="H73" s="10" t="s">
        <v>57</v>
      </c>
      <c r="I73" s="7" t="s">
        <v>59</v>
      </c>
      <c r="J73" s="7" t="s">
        <v>55</v>
      </c>
      <c r="K73" s="7" t="s">
        <v>59</v>
      </c>
      <c r="L73" s="7" t="s">
        <v>55</v>
      </c>
      <c r="M73" s="7" t="s">
        <v>71</v>
      </c>
      <c r="N73" s="7" t="s">
        <v>56</v>
      </c>
      <c r="O73" s="7" t="s">
        <v>66</v>
      </c>
      <c r="P73" s="7" t="s">
        <v>86</v>
      </c>
      <c r="Q73" s="7" t="s">
        <v>55</v>
      </c>
      <c r="R73" s="7" t="s">
        <v>55</v>
      </c>
      <c r="S73" s="10" t="s">
        <v>149</v>
      </c>
      <c r="T73" s="9" t="s">
        <v>166</v>
      </c>
      <c r="U73" s="12" t="s">
        <v>151</v>
      </c>
    </row>
    <row r="74" spans="1:21" x14ac:dyDescent="0.3">
      <c r="A74" s="10" t="s">
        <v>167</v>
      </c>
      <c r="B74" s="10" t="s">
        <v>160</v>
      </c>
      <c r="C74" s="10" t="s">
        <v>55</v>
      </c>
      <c r="D74" s="10" t="s">
        <v>68</v>
      </c>
      <c r="E74" s="10" t="s">
        <v>56</v>
      </c>
      <c r="F74" s="10" t="s">
        <v>65</v>
      </c>
      <c r="G74" s="10" t="s">
        <v>58</v>
      </c>
      <c r="H74" s="10" t="s">
        <v>57</v>
      </c>
      <c r="I74" s="7" t="s">
        <v>59</v>
      </c>
      <c r="J74" s="7" t="s">
        <v>55</v>
      </c>
      <c r="K74" s="7" t="s">
        <v>59</v>
      </c>
      <c r="L74" s="7" t="s">
        <v>55</v>
      </c>
      <c r="M74" s="7" t="s">
        <v>71</v>
      </c>
      <c r="N74" s="7" t="s">
        <v>56</v>
      </c>
      <c r="O74" s="7" t="s">
        <v>72</v>
      </c>
      <c r="P74" s="7" t="s">
        <v>86</v>
      </c>
      <c r="Q74" s="7" t="s">
        <v>55</v>
      </c>
      <c r="R74" s="7" t="s">
        <v>55</v>
      </c>
      <c r="S74" s="10" t="s">
        <v>149</v>
      </c>
      <c r="T74" s="12" t="s">
        <v>84</v>
      </c>
      <c r="U74" s="12" t="s">
        <v>151</v>
      </c>
    </row>
    <row r="75" spans="1:21" x14ac:dyDescent="0.3">
      <c r="A75" s="10" t="s">
        <v>168</v>
      </c>
      <c r="B75" s="10" t="s">
        <v>160</v>
      </c>
      <c r="C75" s="10" t="s">
        <v>66</v>
      </c>
      <c r="D75" s="10" t="s">
        <v>68</v>
      </c>
      <c r="E75" s="10" t="s">
        <v>66</v>
      </c>
      <c r="F75" s="10" t="s">
        <v>65</v>
      </c>
      <c r="G75" s="10" t="s">
        <v>58</v>
      </c>
      <c r="H75" s="10" t="s">
        <v>59</v>
      </c>
      <c r="I75" s="7" t="s">
        <v>59</v>
      </c>
      <c r="J75" s="7" t="s">
        <v>55</v>
      </c>
      <c r="K75" s="7" t="s">
        <v>59</v>
      </c>
      <c r="L75" s="7" t="s">
        <v>55</v>
      </c>
      <c r="M75" s="7" t="s">
        <v>71</v>
      </c>
      <c r="N75" s="7" t="s">
        <v>56</v>
      </c>
      <c r="O75" s="7" t="s">
        <v>72</v>
      </c>
      <c r="P75" s="7" t="s">
        <v>86</v>
      </c>
      <c r="Q75" s="7" t="s">
        <v>55</v>
      </c>
      <c r="R75" s="7" t="s">
        <v>55</v>
      </c>
      <c r="S75" s="10" t="s">
        <v>159</v>
      </c>
      <c r="T75" s="9" t="s">
        <v>157</v>
      </c>
      <c r="U75" s="12" t="s">
        <v>151</v>
      </c>
    </row>
    <row r="76" spans="1:21" x14ac:dyDescent="0.3">
      <c r="A76" s="10" t="s">
        <v>169</v>
      </c>
      <c r="B76" s="10" t="s">
        <v>160</v>
      </c>
      <c r="C76" s="10" t="s">
        <v>55</v>
      </c>
      <c r="D76" s="10" t="s">
        <v>65</v>
      </c>
      <c r="E76" s="10" t="s">
        <v>56</v>
      </c>
      <c r="F76" s="10" t="s">
        <v>65</v>
      </c>
      <c r="G76" s="10" t="s">
        <v>58</v>
      </c>
      <c r="H76" s="10" t="s">
        <v>59</v>
      </c>
      <c r="I76" s="7" t="s">
        <v>59</v>
      </c>
      <c r="J76" s="7" t="s">
        <v>55</v>
      </c>
      <c r="K76" s="7" t="s">
        <v>59</v>
      </c>
      <c r="L76" s="7" t="s">
        <v>55</v>
      </c>
      <c r="M76" s="7" t="s">
        <v>56</v>
      </c>
      <c r="N76" s="7" t="s">
        <v>56</v>
      </c>
      <c r="O76" s="7" t="s">
        <v>86</v>
      </c>
      <c r="P76" s="7" t="s">
        <v>86</v>
      </c>
      <c r="Q76" s="7" t="s">
        <v>55</v>
      </c>
      <c r="R76" s="7" t="s">
        <v>55</v>
      </c>
      <c r="S76" s="10" t="s">
        <v>159</v>
      </c>
      <c r="T76" s="9" t="s">
        <v>74</v>
      </c>
    </row>
    <row r="77" spans="1:21" x14ac:dyDescent="0.3">
      <c r="A77" s="10" t="s">
        <v>170</v>
      </c>
      <c r="B77" s="10" t="s">
        <v>64</v>
      </c>
      <c r="C77" s="10" t="s">
        <v>55</v>
      </c>
      <c r="D77" s="10" t="s">
        <v>68</v>
      </c>
      <c r="E77" s="10" t="s">
        <v>56</v>
      </c>
      <c r="F77" s="10" t="s">
        <v>65</v>
      </c>
      <c r="G77" s="10" t="s">
        <v>139</v>
      </c>
      <c r="H77" s="10" t="s">
        <v>57</v>
      </c>
      <c r="I77" s="7" t="s">
        <v>59</v>
      </c>
      <c r="J77" s="7" t="s">
        <v>55</v>
      </c>
      <c r="K77" s="7" t="s">
        <v>59</v>
      </c>
      <c r="L77" s="7" t="s">
        <v>55</v>
      </c>
      <c r="M77" s="7" t="s">
        <v>71</v>
      </c>
      <c r="N77" s="7" t="s">
        <v>56</v>
      </c>
      <c r="O77" s="7" t="s">
        <v>72</v>
      </c>
      <c r="P77" s="7" t="s">
        <v>86</v>
      </c>
      <c r="Q77" s="7" t="s">
        <v>55</v>
      </c>
      <c r="R77" s="7" t="s">
        <v>55</v>
      </c>
      <c r="S77" s="10" t="s">
        <v>149</v>
      </c>
      <c r="T77" s="9" t="s">
        <v>157</v>
      </c>
      <c r="U77" s="12" t="s">
        <v>151</v>
      </c>
    </row>
    <row r="78" spans="1:21" x14ac:dyDescent="0.3">
      <c r="A78" s="10" t="s">
        <v>171</v>
      </c>
      <c r="B78" s="10" t="s">
        <v>64</v>
      </c>
      <c r="C78" s="10" t="s">
        <v>55</v>
      </c>
      <c r="D78" s="10" t="s">
        <v>68</v>
      </c>
      <c r="E78" s="10" t="s">
        <v>56</v>
      </c>
      <c r="F78" s="10" t="s">
        <v>65</v>
      </c>
      <c r="G78" s="10" t="s">
        <v>58</v>
      </c>
      <c r="H78" s="10" t="s">
        <v>57</v>
      </c>
      <c r="I78" s="7" t="s">
        <v>59</v>
      </c>
      <c r="J78" s="7" t="s">
        <v>55</v>
      </c>
      <c r="K78" s="7" t="s">
        <v>59</v>
      </c>
      <c r="L78" s="7" t="s">
        <v>55</v>
      </c>
      <c r="M78" s="7" t="s">
        <v>71</v>
      </c>
      <c r="N78" s="7" t="s">
        <v>56</v>
      </c>
      <c r="O78" s="7" t="s">
        <v>66</v>
      </c>
      <c r="P78" s="7" t="s">
        <v>86</v>
      </c>
      <c r="Q78" s="7" t="s">
        <v>55</v>
      </c>
      <c r="R78" s="7" t="s">
        <v>55</v>
      </c>
      <c r="S78" s="10" t="s">
        <v>149</v>
      </c>
      <c r="T78" s="9" t="s">
        <v>157</v>
      </c>
      <c r="U78" s="12" t="s">
        <v>151</v>
      </c>
    </row>
    <row r="79" spans="1:21" x14ac:dyDescent="0.3">
      <c r="A79" s="10" t="s">
        <v>172</v>
      </c>
      <c r="B79" s="10" t="s">
        <v>160</v>
      </c>
      <c r="C79" s="10" t="s">
        <v>55</v>
      </c>
      <c r="D79" s="10" t="s">
        <v>68</v>
      </c>
      <c r="E79" s="10" t="s">
        <v>56</v>
      </c>
      <c r="F79" s="10" t="s">
        <v>65</v>
      </c>
      <c r="G79" s="10" t="s">
        <v>58</v>
      </c>
      <c r="H79" s="10" t="s">
        <v>57</v>
      </c>
      <c r="I79" s="7" t="s">
        <v>59</v>
      </c>
      <c r="J79" s="7" t="s">
        <v>55</v>
      </c>
      <c r="K79" s="7" t="s">
        <v>59</v>
      </c>
      <c r="L79" s="7" t="s">
        <v>55</v>
      </c>
      <c r="M79" s="7" t="s">
        <v>71</v>
      </c>
      <c r="N79" s="7" t="s">
        <v>56</v>
      </c>
      <c r="O79" s="7" t="s">
        <v>72</v>
      </c>
      <c r="P79" s="7" t="s">
        <v>86</v>
      </c>
      <c r="Q79" s="7" t="s">
        <v>55</v>
      </c>
      <c r="R79" s="7" t="s">
        <v>55</v>
      </c>
      <c r="S79" s="10" t="s">
        <v>149</v>
      </c>
      <c r="T79" s="13" t="s">
        <v>157</v>
      </c>
      <c r="U79" s="12" t="s">
        <v>151</v>
      </c>
    </row>
    <row r="80" spans="1:21" x14ac:dyDescent="0.3">
      <c r="A80" s="10" t="s">
        <v>173</v>
      </c>
      <c r="B80" s="10" t="s">
        <v>64</v>
      </c>
      <c r="C80" s="10" t="s">
        <v>55</v>
      </c>
      <c r="D80" s="10" t="s">
        <v>68</v>
      </c>
      <c r="E80" s="10" t="s">
        <v>69</v>
      </c>
      <c r="F80" s="10" t="s">
        <v>65</v>
      </c>
      <c r="G80" s="10" t="s">
        <v>139</v>
      </c>
      <c r="H80" s="10" t="s">
        <v>57</v>
      </c>
      <c r="I80" s="7" t="s">
        <v>59</v>
      </c>
      <c r="J80" s="7" t="s">
        <v>55</v>
      </c>
      <c r="K80" s="7" t="s">
        <v>59</v>
      </c>
      <c r="L80" s="7" t="s">
        <v>55</v>
      </c>
      <c r="M80" s="7" t="s">
        <v>71</v>
      </c>
      <c r="N80" s="7" t="s">
        <v>66</v>
      </c>
      <c r="O80" s="7" t="s">
        <v>65</v>
      </c>
      <c r="P80" s="7" t="s">
        <v>66</v>
      </c>
      <c r="Q80" s="7" t="s">
        <v>55</v>
      </c>
      <c r="R80" s="7" t="s">
        <v>55</v>
      </c>
      <c r="S80" s="10" t="s">
        <v>118</v>
      </c>
      <c r="T80" s="10" t="s">
        <v>84</v>
      </c>
      <c r="U80" s="10" t="s">
        <v>151</v>
      </c>
    </row>
    <row r="81" spans="1:21" x14ac:dyDescent="0.3">
      <c r="A81" s="10" t="s">
        <v>174</v>
      </c>
      <c r="B81" s="10" t="s">
        <v>64</v>
      </c>
      <c r="C81" s="10" t="s">
        <v>55</v>
      </c>
      <c r="D81" s="10" t="s">
        <v>68</v>
      </c>
      <c r="E81" s="10" t="s">
        <v>69</v>
      </c>
      <c r="F81" s="10" t="s">
        <v>65</v>
      </c>
      <c r="G81" s="10" t="s">
        <v>139</v>
      </c>
      <c r="H81" s="10" t="s">
        <v>57</v>
      </c>
      <c r="I81" s="7" t="s">
        <v>59</v>
      </c>
      <c r="J81" s="7" t="s">
        <v>55</v>
      </c>
      <c r="K81" s="7" t="s">
        <v>59</v>
      </c>
      <c r="L81" s="7" t="s">
        <v>55</v>
      </c>
      <c r="M81" s="7" t="s">
        <v>71</v>
      </c>
      <c r="N81" s="7" t="s">
        <v>56</v>
      </c>
      <c r="O81" s="7" t="s">
        <v>72</v>
      </c>
      <c r="P81" s="7" t="s">
        <v>86</v>
      </c>
      <c r="Q81" s="7" t="s">
        <v>55</v>
      </c>
      <c r="R81" s="7" t="s">
        <v>55</v>
      </c>
      <c r="S81" s="10" t="s">
        <v>175</v>
      </c>
      <c r="T81" s="14" t="s">
        <v>150</v>
      </c>
      <c r="U81" s="10" t="s">
        <v>151</v>
      </c>
    </row>
    <row r="82" spans="1:21" x14ac:dyDescent="0.3">
      <c r="A82" s="10" t="s">
        <v>176</v>
      </c>
      <c r="B82" s="10" t="s">
        <v>64</v>
      </c>
      <c r="C82" s="10" t="s">
        <v>55</v>
      </c>
      <c r="D82" s="10" t="s">
        <v>59</v>
      </c>
      <c r="E82" s="10" t="s">
        <v>55</v>
      </c>
      <c r="F82" s="10" t="s">
        <v>65</v>
      </c>
      <c r="G82" s="10" t="s">
        <v>139</v>
      </c>
      <c r="H82" s="10" t="s">
        <v>65</v>
      </c>
      <c r="I82" s="7" t="s">
        <v>59</v>
      </c>
      <c r="J82" s="7" t="s">
        <v>55</v>
      </c>
      <c r="K82" s="7" t="s">
        <v>59</v>
      </c>
      <c r="L82" s="7" t="s">
        <v>55</v>
      </c>
      <c r="M82" s="7" t="s">
        <v>59</v>
      </c>
      <c r="N82" s="7" t="s">
        <v>86</v>
      </c>
      <c r="O82" s="7" t="s">
        <v>65</v>
      </c>
      <c r="P82" s="7" t="s">
        <v>86</v>
      </c>
      <c r="Q82" s="7" t="s">
        <v>55</v>
      </c>
      <c r="R82" s="7" t="s">
        <v>66</v>
      </c>
      <c r="S82" s="10" t="s">
        <v>77</v>
      </c>
      <c r="T82" s="10" t="s">
        <v>84</v>
      </c>
      <c r="U82" s="10" t="s">
        <v>151</v>
      </c>
    </row>
    <row r="83" spans="1:21" x14ac:dyDescent="0.3">
      <c r="A83" s="10" t="s">
        <v>177</v>
      </c>
      <c r="B83" s="10" t="s">
        <v>64</v>
      </c>
      <c r="C83" s="10" t="s">
        <v>55</v>
      </c>
      <c r="D83" s="10" t="s">
        <v>68</v>
      </c>
      <c r="E83" s="10" t="s">
        <v>56</v>
      </c>
      <c r="F83" s="10" t="s">
        <v>65</v>
      </c>
      <c r="G83" s="10" t="s">
        <v>139</v>
      </c>
      <c r="H83" s="10" t="s">
        <v>59</v>
      </c>
      <c r="I83" s="7" t="s">
        <v>59</v>
      </c>
      <c r="J83" s="7" t="s">
        <v>55</v>
      </c>
      <c r="K83" s="7" t="s">
        <v>59</v>
      </c>
      <c r="L83" s="7" t="s">
        <v>55</v>
      </c>
      <c r="M83" s="7" t="s">
        <v>71</v>
      </c>
      <c r="N83" s="7" t="s">
        <v>56</v>
      </c>
      <c r="O83" s="7" t="s">
        <v>66</v>
      </c>
      <c r="P83" s="7" t="s">
        <v>66</v>
      </c>
      <c r="Q83" s="7" t="s">
        <v>55</v>
      </c>
      <c r="R83" s="7" t="s">
        <v>55</v>
      </c>
      <c r="S83" s="10" t="s">
        <v>77</v>
      </c>
      <c r="T83" s="14" t="s">
        <v>153</v>
      </c>
      <c r="U83" s="10" t="s">
        <v>151</v>
      </c>
    </row>
    <row r="84" spans="1:21" x14ac:dyDescent="0.3">
      <c r="A84" s="10" t="s">
        <v>178</v>
      </c>
      <c r="B84" s="10" t="s">
        <v>64</v>
      </c>
      <c r="C84" s="10" t="s">
        <v>55</v>
      </c>
      <c r="D84" s="10" t="s">
        <v>68</v>
      </c>
      <c r="E84" s="10" t="s">
        <v>56</v>
      </c>
      <c r="F84" s="10" t="s">
        <v>65</v>
      </c>
      <c r="G84" s="10" t="s">
        <v>58</v>
      </c>
      <c r="H84" s="10" t="s">
        <v>57</v>
      </c>
      <c r="I84" s="7" t="s">
        <v>59</v>
      </c>
      <c r="J84" s="7" t="s">
        <v>55</v>
      </c>
      <c r="K84" s="7" t="s">
        <v>59</v>
      </c>
      <c r="L84" s="7" t="s">
        <v>55</v>
      </c>
      <c r="M84" s="7" t="s">
        <v>71</v>
      </c>
      <c r="N84" s="7" t="s">
        <v>56</v>
      </c>
      <c r="O84" s="7" t="s">
        <v>72</v>
      </c>
      <c r="P84" s="7" t="s">
        <v>86</v>
      </c>
      <c r="Q84" s="7" t="s">
        <v>55</v>
      </c>
      <c r="R84" s="7" t="s">
        <v>55</v>
      </c>
      <c r="S84" s="10" t="s">
        <v>149</v>
      </c>
      <c r="T84" s="14" t="s">
        <v>157</v>
      </c>
      <c r="U84" s="10" t="s">
        <v>151</v>
      </c>
    </row>
    <row r="85" spans="1:21" x14ac:dyDescent="0.3">
      <c r="A85" s="10" t="s">
        <v>179</v>
      </c>
      <c r="B85" s="10" t="s">
        <v>115</v>
      </c>
      <c r="C85" s="10" t="s">
        <v>55</v>
      </c>
      <c r="D85" s="10" t="s">
        <v>68</v>
      </c>
      <c r="E85" s="10" t="s">
        <v>56</v>
      </c>
      <c r="F85" s="10" t="s">
        <v>65</v>
      </c>
      <c r="G85" s="10" t="s">
        <v>58</v>
      </c>
      <c r="H85" s="10" t="s">
        <v>57</v>
      </c>
      <c r="I85" s="7" t="s">
        <v>59</v>
      </c>
      <c r="J85" s="7" t="s">
        <v>55</v>
      </c>
      <c r="K85" s="7" t="s">
        <v>59</v>
      </c>
      <c r="L85" s="7" t="s">
        <v>55</v>
      </c>
      <c r="M85" s="7" t="s">
        <v>71</v>
      </c>
      <c r="N85" s="7" t="s">
        <v>56</v>
      </c>
      <c r="O85" s="7" t="s">
        <v>66</v>
      </c>
      <c r="P85" s="7" t="s">
        <v>86</v>
      </c>
      <c r="Q85" s="7" t="s">
        <v>55</v>
      </c>
      <c r="R85" s="7" t="s">
        <v>55</v>
      </c>
      <c r="S85" s="10" t="s">
        <v>77</v>
      </c>
      <c r="T85" s="14" t="s">
        <v>153</v>
      </c>
      <c r="U85" s="10" t="s">
        <v>151</v>
      </c>
    </row>
    <row r="86" spans="1:21" x14ac:dyDescent="0.3">
      <c r="A86" s="10" t="s">
        <v>180</v>
      </c>
      <c r="B86" s="10" t="s">
        <v>64</v>
      </c>
      <c r="C86" s="10" t="s">
        <v>55</v>
      </c>
      <c r="D86" s="10" t="s">
        <v>68</v>
      </c>
      <c r="E86" s="10" t="s">
        <v>56</v>
      </c>
      <c r="F86" s="10" t="s">
        <v>65</v>
      </c>
      <c r="G86" s="10" t="s">
        <v>58</v>
      </c>
      <c r="H86" s="10" t="s">
        <v>57</v>
      </c>
      <c r="I86" s="7" t="s">
        <v>59</v>
      </c>
      <c r="J86" s="7" t="s">
        <v>55</v>
      </c>
      <c r="K86" s="7" t="s">
        <v>59</v>
      </c>
      <c r="L86" s="7" t="s">
        <v>55</v>
      </c>
      <c r="M86" s="7" t="s">
        <v>71</v>
      </c>
      <c r="N86" s="7" t="s">
        <v>56</v>
      </c>
      <c r="O86" s="7" t="s">
        <v>72</v>
      </c>
      <c r="P86" s="7" t="s">
        <v>86</v>
      </c>
      <c r="Q86" s="7" t="s">
        <v>55</v>
      </c>
      <c r="R86" s="7" t="s">
        <v>55</v>
      </c>
      <c r="S86" s="10" t="s">
        <v>118</v>
      </c>
      <c r="T86" s="14" t="s">
        <v>157</v>
      </c>
      <c r="U86" s="10" t="s">
        <v>151</v>
      </c>
    </row>
    <row r="87" spans="1:21" x14ac:dyDescent="0.3">
      <c r="A87" s="10" t="s">
        <v>181</v>
      </c>
      <c r="B87" s="10" t="s">
        <v>64</v>
      </c>
      <c r="C87" s="10" t="s">
        <v>55</v>
      </c>
      <c r="D87" s="10" t="s">
        <v>65</v>
      </c>
      <c r="E87" s="10" t="s">
        <v>56</v>
      </c>
      <c r="F87" s="10" t="s">
        <v>65</v>
      </c>
      <c r="G87" s="10" t="s">
        <v>58</v>
      </c>
      <c r="H87" s="10" t="s">
        <v>59</v>
      </c>
      <c r="I87" s="7" t="s">
        <v>59</v>
      </c>
      <c r="J87" s="7" t="s">
        <v>55</v>
      </c>
      <c r="K87" s="7" t="s">
        <v>59</v>
      </c>
      <c r="L87" s="7" t="s">
        <v>55</v>
      </c>
      <c r="M87" s="7" t="s">
        <v>56</v>
      </c>
      <c r="N87" s="7" t="s">
        <v>56</v>
      </c>
      <c r="O87" s="7" t="s">
        <v>86</v>
      </c>
      <c r="P87" s="7" t="s">
        <v>86</v>
      </c>
      <c r="Q87" s="7" t="s">
        <v>55</v>
      </c>
      <c r="R87" s="7" t="s">
        <v>55</v>
      </c>
      <c r="S87" s="10" t="s">
        <v>175</v>
      </c>
      <c r="T87" s="14" t="s">
        <v>157</v>
      </c>
      <c r="U87" s="10" t="s">
        <v>151</v>
      </c>
    </row>
    <row r="88" spans="1:21" x14ac:dyDescent="0.3">
      <c r="A88" s="10" t="s">
        <v>182</v>
      </c>
      <c r="B88" s="10" t="s">
        <v>64</v>
      </c>
      <c r="C88" s="10" t="s">
        <v>55</v>
      </c>
      <c r="D88" s="10" t="s">
        <v>68</v>
      </c>
      <c r="E88" s="10" t="s">
        <v>69</v>
      </c>
      <c r="F88" s="10" t="s">
        <v>65</v>
      </c>
      <c r="G88" s="10" t="s">
        <v>58</v>
      </c>
      <c r="H88" s="10" t="s">
        <v>57</v>
      </c>
      <c r="I88" s="7" t="s">
        <v>59</v>
      </c>
      <c r="J88" s="7" t="s">
        <v>55</v>
      </c>
      <c r="K88" s="7" t="s">
        <v>59</v>
      </c>
      <c r="L88" s="7" t="s">
        <v>55</v>
      </c>
      <c r="M88" s="7" t="s">
        <v>71</v>
      </c>
      <c r="N88" s="7" t="s">
        <v>56</v>
      </c>
      <c r="O88" s="7" t="s">
        <v>72</v>
      </c>
      <c r="P88" s="7" t="s">
        <v>86</v>
      </c>
      <c r="Q88" s="7" t="s">
        <v>55</v>
      </c>
      <c r="R88" s="7" t="s">
        <v>55</v>
      </c>
      <c r="S88" s="10" t="s">
        <v>149</v>
      </c>
      <c r="T88" s="14" t="s">
        <v>153</v>
      </c>
      <c r="U88" s="10" t="s">
        <v>151</v>
      </c>
    </row>
    <row r="89" spans="1:21" x14ac:dyDescent="0.3">
      <c r="A89" s="10" t="s">
        <v>183</v>
      </c>
      <c r="B89" s="10" t="s">
        <v>64</v>
      </c>
      <c r="C89" s="10" t="s">
        <v>55</v>
      </c>
      <c r="D89" s="10" t="s">
        <v>68</v>
      </c>
      <c r="E89" s="10" t="s">
        <v>56</v>
      </c>
      <c r="F89" s="10" t="s">
        <v>65</v>
      </c>
      <c r="G89" s="10" t="s">
        <v>139</v>
      </c>
      <c r="H89" s="10" t="s">
        <v>57</v>
      </c>
      <c r="I89" s="7" t="s">
        <v>59</v>
      </c>
      <c r="J89" s="7" t="s">
        <v>55</v>
      </c>
      <c r="K89" s="7" t="s">
        <v>59</v>
      </c>
      <c r="L89" s="7" t="s">
        <v>55</v>
      </c>
      <c r="M89" s="7" t="s">
        <v>71</v>
      </c>
      <c r="N89" s="7" t="s">
        <v>56</v>
      </c>
      <c r="O89" s="7" t="s">
        <v>65</v>
      </c>
      <c r="P89" s="7" t="s">
        <v>86</v>
      </c>
      <c r="Q89" s="7" t="s">
        <v>55</v>
      </c>
      <c r="R89" s="7" t="s">
        <v>55</v>
      </c>
      <c r="S89" s="10" t="s">
        <v>77</v>
      </c>
      <c r="T89" s="14" t="s">
        <v>157</v>
      </c>
      <c r="U89" s="10" t="s">
        <v>151</v>
      </c>
    </row>
    <row r="90" spans="1:21" x14ac:dyDescent="0.3">
      <c r="A90" s="10" t="s">
        <v>184</v>
      </c>
      <c r="B90" s="10" t="s">
        <v>136</v>
      </c>
      <c r="C90" s="10" t="s">
        <v>55</v>
      </c>
      <c r="D90" s="10" t="s">
        <v>65</v>
      </c>
      <c r="E90" s="10" t="s">
        <v>56</v>
      </c>
      <c r="F90" s="10" t="s">
        <v>65</v>
      </c>
      <c r="G90" s="10" t="s">
        <v>66</v>
      </c>
      <c r="H90" s="10" t="s">
        <v>59</v>
      </c>
      <c r="I90" s="7" t="s">
        <v>59</v>
      </c>
      <c r="J90" s="7" t="s">
        <v>55</v>
      </c>
      <c r="K90" s="7" t="s">
        <v>59</v>
      </c>
      <c r="L90" s="7" t="s">
        <v>55</v>
      </c>
      <c r="M90" s="7" t="s">
        <v>56</v>
      </c>
      <c r="N90" s="7" t="s">
        <v>56</v>
      </c>
      <c r="O90" s="7" t="s">
        <v>86</v>
      </c>
      <c r="P90" s="7" t="s">
        <v>86</v>
      </c>
      <c r="Q90" s="7" t="s">
        <v>55</v>
      </c>
      <c r="R90" s="7" t="s">
        <v>55</v>
      </c>
      <c r="S90" s="10" t="s">
        <v>136</v>
      </c>
      <c r="T90" s="10" t="s">
        <v>136</v>
      </c>
      <c r="U90" s="10" t="s">
        <v>136</v>
      </c>
    </row>
    <row r="91" spans="1:21" x14ac:dyDescent="0.3">
      <c r="A91" s="10" t="s">
        <v>185</v>
      </c>
      <c r="B91" s="10" t="s">
        <v>136</v>
      </c>
      <c r="C91" s="10" t="s">
        <v>55</v>
      </c>
      <c r="D91" s="10" t="s">
        <v>65</v>
      </c>
      <c r="E91" s="10" t="s">
        <v>56</v>
      </c>
      <c r="F91" s="10" t="s">
        <v>65</v>
      </c>
      <c r="G91" s="10" t="s">
        <v>139</v>
      </c>
      <c r="H91" s="10" t="s">
        <v>59</v>
      </c>
      <c r="I91" s="7" t="s">
        <v>59</v>
      </c>
      <c r="J91" s="7" t="s">
        <v>55</v>
      </c>
      <c r="K91" s="7" t="s">
        <v>59</v>
      </c>
      <c r="L91" s="7" t="s">
        <v>55</v>
      </c>
      <c r="M91" s="7" t="s">
        <v>56</v>
      </c>
      <c r="N91" s="7" t="s">
        <v>56</v>
      </c>
      <c r="O91" s="7" t="s">
        <v>86</v>
      </c>
      <c r="P91" s="7" t="s">
        <v>86</v>
      </c>
      <c r="Q91" s="7" t="s">
        <v>55</v>
      </c>
      <c r="R91" s="7" t="s">
        <v>55</v>
      </c>
      <c r="S91" s="10" t="s">
        <v>136</v>
      </c>
      <c r="T91" s="10" t="s">
        <v>136</v>
      </c>
      <c r="U91" s="10" t="s">
        <v>136</v>
      </c>
    </row>
    <row r="92" spans="1:21" x14ac:dyDescent="0.3">
      <c r="A92" s="10" t="s">
        <v>186</v>
      </c>
      <c r="B92" s="10" t="s">
        <v>136</v>
      </c>
      <c r="C92" s="10" t="s">
        <v>55</v>
      </c>
      <c r="D92" s="10" t="s">
        <v>65</v>
      </c>
      <c r="E92" s="10" t="s">
        <v>56</v>
      </c>
      <c r="F92" s="10" t="s">
        <v>65</v>
      </c>
      <c r="G92" s="10" t="s">
        <v>139</v>
      </c>
      <c r="H92" s="10" t="s">
        <v>59</v>
      </c>
      <c r="I92" s="7" t="s">
        <v>59</v>
      </c>
      <c r="J92" s="7" t="s">
        <v>55</v>
      </c>
      <c r="K92" s="7" t="s">
        <v>59</v>
      </c>
      <c r="L92" s="7" t="s">
        <v>55</v>
      </c>
      <c r="M92" s="7" t="s">
        <v>56</v>
      </c>
      <c r="N92" s="7" t="s">
        <v>56</v>
      </c>
      <c r="O92" s="7" t="s">
        <v>86</v>
      </c>
      <c r="P92" s="7" t="s">
        <v>86</v>
      </c>
      <c r="Q92" s="7" t="s">
        <v>55</v>
      </c>
      <c r="R92" s="7" t="s">
        <v>55</v>
      </c>
      <c r="S92" s="10" t="s">
        <v>136</v>
      </c>
      <c r="T92" s="10" t="s">
        <v>136</v>
      </c>
      <c r="U92" s="10" t="s">
        <v>136</v>
      </c>
    </row>
    <row r="93" spans="1:21" x14ac:dyDescent="0.3">
      <c r="A93" s="10" t="s">
        <v>187</v>
      </c>
      <c r="B93" s="10" t="s">
        <v>136</v>
      </c>
      <c r="C93" s="10" t="s">
        <v>55</v>
      </c>
      <c r="D93" s="10" t="s">
        <v>65</v>
      </c>
      <c r="E93" s="10" t="s">
        <v>56</v>
      </c>
      <c r="F93" s="10" t="s">
        <v>65</v>
      </c>
      <c r="G93" s="10" t="s">
        <v>120</v>
      </c>
      <c r="H93" s="10" t="s">
        <v>59</v>
      </c>
      <c r="I93" s="7" t="s">
        <v>59</v>
      </c>
      <c r="J93" s="7" t="s">
        <v>55</v>
      </c>
      <c r="K93" s="7" t="s">
        <v>59</v>
      </c>
      <c r="L93" s="7" t="s">
        <v>55</v>
      </c>
      <c r="M93" s="7" t="s">
        <v>56</v>
      </c>
      <c r="N93" s="7" t="s">
        <v>56</v>
      </c>
      <c r="O93" s="7" t="s">
        <v>86</v>
      </c>
      <c r="P93" s="7" t="s">
        <v>86</v>
      </c>
      <c r="Q93" s="7" t="s">
        <v>55</v>
      </c>
      <c r="R93" s="7" t="s">
        <v>55</v>
      </c>
      <c r="S93" s="10" t="s">
        <v>136</v>
      </c>
      <c r="T93" s="10" t="s">
        <v>136</v>
      </c>
      <c r="U93" s="10" t="s">
        <v>136</v>
      </c>
    </row>
    <row r="94" spans="1:21" x14ac:dyDescent="0.3">
      <c r="A94" s="10" t="s">
        <v>188</v>
      </c>
      <c r="B94" s="10" t="s">
        <v>136</v>
      </c>
      <c r="C94" s="10" t="s">
        <v>55</v>
      </c>
      <c r="D94" s="10" t="s">
        <v>65</v>
      </c>
      <c r="E94" s="10" t="s">
        <v>56</v>
      </c>
      <c r="F94" s="10" t="s">
        <v>65</v>
      </c>
      <c r="G94" s="10" t="s">
        <v>139</v>
      </c>
      <c r="H94" s="10" t="s">
        <v>59</v>
      </c>
      <c r="I94" s="7" t="s">
        <v>59</v>
      </c>
      <c r="J94" s="7" t="s">
        <v>55</v>
      </c>
      <c r="K94" s="7" t="s">
        <v>59</v>
      </c>
      <c r="L94" s="7" t="s">
        <v>55</v>
      </c>
      <c r="M94" s="7" t="s">
        <v>56</v>
      </c>
      <c r="N94" s="7" t="s">
        <v>56</v>
      </c>
      <c r="O94" s="7" t="s">
        <v>86</v>
      </c>
      <c r="P94" s="7" t="s">
        <v>86</v>
      </c>
      <c r="Q94" s="7" t="s">
        <v>55</v>
      </c>
      <c r="R94" s="7" t="s">
        <v>55</v>
      </c>
      <c r="S94" s="10" t="s">
        <v>136</v>
      </c>
      <c r="T94" s="10" t="s">
        <v>136</v>
      </c>
      <c r="U94" s="10" t="s">
        <v>136</v>
      </c>
    </row>
    <row r="95" spans="1:21" x14ac:dyDescent="0.3">
      <c r="A95" s="10" t="s">
        <v>189</v>
      </c>
      <c r="B95" s="10" t="s">
        <v>136</v>
      </c>
      <c r="C95" s="10" t="s">
        <v>55</v>
      </c>
      <c r="D95" s="10" t="s">
        <v>65</v>
      </c>
      <c r="E95" s="10" t="s">
        <v>56</v>
      </c>
      <c r="F95" s="10" t="s">
        <v>65</v>
      </c>
      <c r="G95" s="10" t="s">
        <v>139</v>
      </c>
      <c r="H95" s="10" t="s">
        <v>59</v>
      </c>
      <c r="I95" s="7" t="s">
        <v>59</v>
      </c>
      <c r="J95" s="7" t="s">
        <v>55</v>
      </c>
      <c r="K95" s="7" t="s">
        <v>59</v>
      </c>
      <c r="L95" s="7" t="s">
        <v>55</v>
      </c>
      <c r="M95" s="7" t="s">
        <v>56</v>
      </c>
      <c r="N95" s="7" t="s">
        <v>56</v>
      </c>
      <c r="O95" s="7" t="s">
        <v>86</v>
      </c>
      <c r="P95" s="7" t="s">
        <v>86</v>
      </c>
      <c r="Q95" s="7" t="s">
        <v>55</v>
      </c>
      <c r="R95" s="7" t="s">
        <v>55</v>
      </c>
      <c r="S95" s="10" t="s">
        <v>136</v>
      </c>
      <c r="T95" s="10" t="s">
        <v>136</v>
      </c>
      <c r="U95" s="10" t="s">
        <v>136</v>
      </c>
    </row>
  </sheetData>
  <autoFilter ref="A1:CR95" xr:uid="{00000000-0009-0000-0000-000003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33298-0EB7-4EB2-B73A-D042D7325944}">
  <dimension ref="A1:AR84"/>
  <sheetViews>
    <sheetView workbookViewId="0">
      <selection activeCell="Y76" sqref="Y76"/>
    </sheetView>
  </sheetViews>
  <sheetFormatPr defaultRowHeight="14.4" x14ac:dyDescent="0.3"/>
  <cols>
    <col min="1" max="3" width="13.33203125" customWidth="1"/>
  </cols>
  <sheetData>
    <row r="1" spans="1:44" x14ac:dyDescent="0.3">
      <c r="A1" t="s">
        <v>53</v>
      </c>
      <c r="D1" t="s">
        <v>196</v>
      </c>
      <c r="E1" t="s">
        <v>197</v>
      </c>
      <c r="F1" t="s">
        <v>198</v>
      </c>
      <c r="G1" t="s">
        <v>197</v>
      </c>
      <c r="H1" t="s">
        <v>199</v>
      </c>
      <c r="I1" t="s">
        <v>197</v>
      </c>
      <c r="J1" s="2" t="s">
        <v>200</v>
      </c>
      <c r="K1" s="2" t="s">
        <v>197</v>
      </c>
      <c r="L1" s="2" t="s">
        <v>201</v>
      </c>
      <c r="M1" s="2" t="s">
        <v>197</v>
      </c>
      <c r="N1" t="s">
        <v>202</v>
      </c>
      <c r="O1" t="s">
        <v>197</v>
      </c>
      <c r="P1" t="s">
        <v>203</v>
      </c>
      <c r="Q1" t="s">
        <v>197</v>
      </c>
      <c r="R1" t="s">
        <v>204</v>
      </c>
      <c r="S1" t="s">
        <v>197</v>
      </c>
      <c r="T1" t="s">
        <v>205</v>
      </c>
      <c r="U1" t="s">
        <v>197</v>
      </c>
      <c r="V1" s="15" t="s">
        <v>206</v>
      </c>
      <c r="W1" s="15" t="s">
        <v>197</v>
      </c>
      <c r="Y1" t="s">
        <v>196</v>
      </c>
      <c r="Z1" t="s">
        <v>197</v>
      </c>
      <c r="AA1" t="s">
        <v>198</v>
      </c>
      <c r="AB1" t="s">
        <v>197</v>
      </c>
      <c r="AC1" t="s">
        <v>199</v>
      </c>
      <c r="AD1" t="s">
        <v>197</v>
      </c>
      <c r="AE1" s="2" t="s">
        <v>200</v>
      </c>
      <c r="AF1" s="2" t="s">
        <v>197</v>
      </c>
      <c r="AG1" s="2" t="s">
        <v>201</v>
      </c>
      <c r="AH1" s="2" t="s">
        <v>197</v>
      </c>
      <c r="AI1" t="s">
        <v>202</v>
      </c>
      <c r="AJ1" t="s">
        <v>197</v>
      </c>
      <c r="AK1" t="s">
        <v>203</v>
      </c>
      <c r="AL1" t="s">
        <v>197</v>
      </c>
      <c r="AM1" t="s">
        <v>204</v>
      </c>
      <c r="AN1" t="s">
        <v>197</v>
      </c>
      <c r="AO1" t="s">
        <v>205</v>
      </c>
      <c r="AP1" t="s">
        <v>197</v>
      </c>
      <c r="AQ1" s="15" t="s">
        <v>206</v>
      </c>
      <c r="AR1" s="15" t="s">
        <v>197</v>
      </c>
    </row>
    <row r="2" spans="1:44" x14ac:dyDescent="0.3">
      <c r="A2" t="s">
        <v>194</v>
      </c>
      <c r="B2" t="s">
        <v>595</v>
      </c>
      <c r="C2" t="s">
        <v>591</v>
      </c>
      <c r="D2" t="s">
        <v>207</v>
      </c>
      <c r="E2" t="s">
        <v>207</v>
      </c>
      <c r="F2" t="s">
        <v>208</v>
      </c>
      <c r="G2" t="s">
        <v>208</v>
      </c>
      <c r="H2" t="s">
        <v>209</v>
      </c>
      <c r="I2" t="s">
        <v>209</v>
      </c>
      <c r="J2" s="2" t="s">
        <v>210</v>
      </c>
      <c r="K2" s="2" t="s">
        <v>210</v>
      </c>
      <c r="L2" s="2" t="s">
        <v>211</v>
      </c>
      <c r="M2" s="2" t="s">
        <v>211</v>
      </c>
      <c r="N2" t="s">
        <v>212</v>
      </c>
      <c r="O2" t="s">
        <v>212</v>
      </c>
      <c r="P2" t="s">
        <v>213</v>
      </c>
      <c r="Q2" t="s">
        <v>213</v>
      </c>
      <c r="R2" t="s">
        <v>214</v>
      </c>
      <c r="S2" t="s">
        <v>214</v>
      </c>
      <c r="T2" t="s">
        <v>215</v>
      </c>
      <c r="U2" t="s">
        <v>215</v>
      </c>
      <c r="V2" s="15" t="s">
        <v>216</v>
      </c>
      <c r="W2" s="15" t="s">
        <v>216</v>
      </c>
      <c r="Y2" t="s">
        <v>207</v>
      </c>
      <c r="Z2" t="s">
        <v>207</v>
      </c>
      <c r="AA2" t="s">
        <v>208</v>
      </c>
      <c r="AB2" t="s">
        <v>208</v>
      </c>
      <c r="AC2" t="s">
        <v>209</v>
      </c>
      <c r="AD2" t="s">
        <v>209</v>
      </c>
      <c r="AE2" s="2" t="s">
        <v>210</v>
      </c>
      <c r="AF2" s="2" t="s">
        <v>210</v>
      </c>
      <c r="AG2" s="2" t="s">
        <v>211</v>
      </c>
      <c r="AH2" s="2" t="s">
        <v>211</v>
      </c>
      <c r="AI2" t="s">
        <v>212</v>
      </c>
      <c r="AJ2" t="s">
        <v>212</v>
      </c>
      <c r="AK2" t="s">
        <v>213</v>
      </c>
      <c r="AL2" t="s">
        <v>213</v>
      </c>
      <c r="AM2" t="s">
        <v>214</v>
      </c>
      <c r="AN2" t="s">
        <v>214</v>
      </c>
      <c r="AO2" t="s">
        <v>215</v>
      </c>
      <c r="AP2" t="s">
        <v>215</v>
      </c>
      <c r="AQ2" s="15" t="s">
        <v>216</v>
      </c>
      <c r="AR2" s="15" t="s">
        <v>216</v>
      </c>
    </row>
    <row r="3" spans="1:44" x14ac:dyDescent="0.3">
      <c r="A3" t="s">
        <v>78</v>
      </c>
      <c r="B3" t="str">
        <f>IF(LOOKUP($A3,'LB pheno'!$B:$B)=$A3,(LOOKUP($A3,'LB pheno'!$B:$B,'LB pheno'!C:C)))</f>
        <v>LTVR</v>
      </c>
      <c r="C3" t="str">
        <f>IF(LOOKUP($A3,'LB pheno'!$B:$B)=$A3,(LOOKUP($A3,'LB pheno'!$B:$B,'LB pheno'!F:F)))</f>
        <v>MR</v>
      </c>
      <c r="D3" t="s">
        <v>65</v>
      </c>
      <c r="E3" t="s">
        <v>65</v>
      </c>
      <c r="F3" t="s">
        <v>55</v>
      </c>
      <c r="G3" t="s">
        <v>217</v>
      </c>
      <c r="H3" t="s">
        <v>68</v>
      </c>
      <c r="I3" t="s">
        <v>68</v>
      </c>
      <c r="J3" s="16" t="s">
        <v>56</v>
      </c>
      <c r="K3" s="16" t="s">
        <v>218</v>
      </c>
      <c r="L3" t="s">
        <v>59</v>
      </c>
      <c r="M3" t="s">
        <v>59</v>
      </c>
      <c r="N3" s="16" t="s">
        <v>66</v>
      </c>
      <c r="O3" s="16" t="s">
        <v>56</v>
      </c>
      <c r="P3" t="s">
        <v>59</v>
      </c>
      <c r="Q3" t="s">
        <v>59</v>
      </c>
      <c r="R3" t="s">
        <v>59</v>
      </c>
      <c r="S3" t="s">
        <v>59</v>
      </c>
      <c r="T3" t="s">
        <v>55</v>
      </c>
      <c r="U3" t="s">
        <v>86</v>
      </c>
      <c r="V3" t="s">
        <v>59</v>
      </c>
      <c r="W3" t="s">
        <v>59</v>
      </c>
      <c r="Y3">
        <f>IF(D3=E3,1,0)</f>
        <v>1</v>
      </c>
      <c r="AA3">
        <f>IF(F3=G3,1,0)</f>
        <v>0</v>
      </c>
      <c r="AC3">
        <f>IF(H3=I3,1,0)</f>
        <v>1</v>
      </c>
      <c r="AE3">
        <f>IF(J3=K3,1,0)</f>
        <v>0</v>
      </c>
      <c r="AG3">
        <f>IF(L3=M3,1,0)</f>
        <v>1</v>
      </c>
      <c r="AI3">
        <f>IF(N3=O3,1,0)</f>
        <v>0</v>
      </c>
      <c r="AK3">
        <f>IF(P3=Q3,1,0)</f>
        <v>1</v>
      </c>
      <c r="AM3">
        <f>IF(R3=S3,1,0)</f>
        <v>1</v>
      </c>
      <c r="AO3">
        <f>IF(T3=U3,1,0)</f>
        <v>0</v>
      </c>
      <c r="AQ3">
        <f>IF(V3=W3,1,0)</f>
        <v>1</v>
      </c>
    </row>
    <row r="4" spans="1:44" x14ac:dyDescent="0.3">
      <c r="A4" t="s">
        <v>158</v>
      </c>
      <c r="B4" t="str">
        <f>IF(LOOKUP($A4,'LB pheno'!$B:$B)=$A4,(LOOKUP($A4,'LB pheno'!$B:$B,'LB pheno'!C:C)))</f>
        <v>LB</v>
      </c>
      <c r="C4" t="str">
        <f>IF(LOOKUP($A4,'LB pheno'!$B:$B)=$A4,(LOOKUP($A4,'LB pheno'!$B:$B,'LB pheno'!F:F)))</f>
        <v>HR</v>
      </c>
      <c r="D4" t="s">
        <v>68</v>
      </c>
      <c r="E4" t="s">
        <v>68</v>
      </c>
      <c r="F4" t="s">
        <v>55</v>
      </c>
      <c r="G4" t="s">
        <v>217</v>
      </c>
      <c r="H4" t="s">
        <v>68</v>
      </c>
      <c r="I4" t="s">
        <v>68</v>
      </c>
      <c r="J4" t="s">
        <v>86</v>
      </c>
      <c r="K4" t="s">
        <v>86</v>
      </c>
      <c r="L4" t="s">
        <v>59</v>
      </c>
      <c r="M4" t="s">
        <v>59</v>
      </c>
      <c r="N4" s="16" t="s">
        <v>66</v>
      </c>
      <c r="O4" s="16" t="s">
        <v>56</v>
      </c>
      <c r="P4" t="s">
        <v>59</v>
      </c>
      <c r="Q4" t="s">
        <v>59</v>
      </c>
      <c r="R4" t="s">
        <v>59</v>
      </c>
      <c r="S4" t="s">
        <v>59</v>
      </c>
      <c r="T4" t="s">
        <v>55</v>
      </c>
      <c r="U4" t="s">
        <v>86</v>
      </c>
      <c r="V4" t="s">
        <v>59</v>
      </c>
      <c r="W4" t="s">
        <v>59</v>
      </c>
      <c r="Y4">
        <f t="shared" ref="Y4:AE67" si="0">IF(D4=E4,1,0)</f>
        <v>1</v>
      </c>
      <c r="AA4">
        <f t="shared" si="0"/>
        <v>0</v>
      </c>
      <c r="AC4">
        <f t="shared" si="0"/>
        <v>1</v>
      </c>
      <c r="AE4">
        <f t="shared" si="0"/>
        <v>1</v>
      </c>
      <c r="AG4">
        <f t="shared" ref="AG4:AG67" si="1">IF(L4=M4,1,0)</f>
        <v>1</v>
      </c>
      <c r="AI4">
        <f t="shared" ref="AI4:AI67" si="2">IF(N4=O4,1,0)</f>
        <v>0</v>
      </c>
      <c r="AK4">
        <f t="shared" ref="AK4:AK67" si="3">IF(P4=Q4,1,0)</f>
        <v>1</v>
      </c>
      <c r="AM4">
        <f t="shared" ref="AM4:AM67" si="4">IF(R4=S4,1,0)</f>
        <v>1</v>
      </c>
      <c r="AO4">
        <f t="shared" ref="AO4:AO67" si="5">IF(T4=U4,1,0)</f>
        <v>0</v>
      </c>
      <c r="AQ4">
        <f t="shared" ref="AQ4:AQ67" si="6">IF(V4=W4,1,0)</f>
        <v>1</v>
      </c>
    </row>
    <row r="5" spans="1:44" x14ac:dyDescent="0.3">
      <c r="A5" t="s">
        <v>164</v>
      </c>
      <c r="B5" t="str">
        <f>IF(LOOKUP($A5,'LB pheno'!$B:$B)=$A5,(LOOKUP($A5,'LB pheno'!$B:$B,'LB pheno'!C:C)))</f>
        <v>BW</v>
      </c>
      <c r="C5" t="str">
        <f>IF(LOOKUP($A5,'LB pheno'!$B:$B)=$A5,(LOOKUP($A5,'LB pheno'!$B:$B,'LB pheno'!F:F)))</f>
        <v>MS</v>
      </c>
      <c r="D5" t="s">
        <v>65</v>
      </c>
      <c r="E5" t="s">
        <v>65</v>
      </c>
      <c r="F5" t="s">
        <v>55</v>
      </c>
      <c r="G5" t="s">
        <v>86</v>
      </c>
      <c r="H5" t="s">
        <v>65</v>
      </c>
      <c r="I5" t="s">
        <v>65</v>
      </c>
      <c r="J5" t="s">
        <v>86</v>
      </c>
      <c r="K5" t="s">
        <v>86</v>
      </c>
      <c r="L5" t="s">
        <v>59</v>
      </c>
      <c r="M5" t="s">
        <v>59</v>
      </c>
      <c r="N5" s="16" t="s">
        <v>66</v>
      </c>
      <c r="O5" s="16" t="s">
        <v>56</v>
      </c>
      <c r="P5" t="s">
        <v>59</v>
      </c>
      <c r="Q5" t="s">
        <v>59</v>
      </c>
      <c r="R5" t="s">
        <v>59</v>
      </c>
      <c r="S5" t="s">
        <v>59</v>
      </c>
      <c r="T5" t="s">
        <v>55</v>
      </c>
      <c r="U5" t="s">
        <v>86</v>
      </c>
      <c r="V5" t="s">
        <v>59</v>
      </c>
      <c r="W5" t="s">
        <v>59</v>
      </c>
      <c r="Y5">
        <f t="shared" si="0"/>
        <v>1</v>
      </c>
      <c r="AA5">
        <f t="shared" si="0"/>
        <v>0</v>
      </c>
      <c r="AC5">
        <f t="shared" si="0"/>
        <v>1</v>
      </c>
      <c r="AE5">
        <f t="shared" si="0"/>
        <v>1</v>
      </c>
      <c r="AG5">
        <f t="shared" si="1"/>
        <v>1</v>
      </c>
      <c r="AI5">
        <f t="shared" si="2"/>
        <v>0</v>
      </c>
      <c r="AK5">
        <f t="shared" si="3"/>
        <v>1</v>
      </c>
      <c r="AM5">
        <f t="shared" si="4"/>
        <v>1</v>
      </c>
      <c r="AO5">
        <f t="shared" si="5"/>
        <v>0</v>
      </c>
      <c r="AQ5">
        <f t="shared" si="6"/>
        <v>1</v>
      </c>
    </row>
    <row r="6" spans="1:44" x14ac:dyDescent="0.3">
      <c r="A6" t="s">
        <v>174</v>
      </c>
      <c r="B6" t="str">
        <f>IF(LOOKUP($A6,'LB pheno'!$B:$B)=$A6,(LOOKUP($A6,'LB pheno'!$B:$B,'LB pheno'!C:C)))</f>
        <v>LTVR</v>
      </c>
      <c r="C6" t="str">
        <f>IF(LOOKUP($A6,'LB pheno'!$B:$B)=$A6,(LOOKUP($A6,'LB pheno'!$B:$B,'LB pheno'!F:F)))</f>
        <v>R</v>
      </c>
      <c r="D6" t="s">
        <v>65</v>
      </c>
      <c r="E6" t="s">
        <v>65</v>
      </c>
      <c r="F6" t="s">
        <v>55</v>
      </c>
      <c r="G6" t="s">
        <v>86</v>
      </c>
      <c r="H6" t="s">
        <v>65</v>
      </c>
      <c r="I6" t="s">
        <v>65</v>
      </c>
      <c r="J6" t="s">
        <v>86</v>
      </c>
      <c r="K6" t="s">
        <v>86</v>
      </c>
      <c r="L6" t="s">
        <v>59</v>
      </c>
      <c r="M6" t="s">
        <v>59</v>
      </c>
      <c r="N6" s="16" t="s">
        <v>66</v>
      </c>
      <c r="O6" s="16" t="s">
        <v>56</v>
      </c>
      <c r="P6" t="s">
        <v>59</v>
      </c>
      <c r="Q6" t="s">
        <v>59</v>
      </c>
      <c r="R6" t="s">
        <v>59</v>
      </c>
      <c r="S6" t="s">
        <v>59</v>
      </c>
      <c r="T6" t="s">
        <v>55</v>
      </c>
      <c r="U6" t="s">
        <v>86</v>
      </c>
      <c r="V6" t="s">
        <v>59</v>
      </c>
      <c r="W6" t="s">
        <v>59</v>
      </c>
      <c r="Y6">
        <f t="shared" si="0"/>
        <v>1</v>
      </c>
      <c r="AA6">
        <f t="shared" si="0"/>
        <v>0</v>
      </c>
      <c r="AC6">
        <f t="shared" si="0"/>
        <v>1</v>
      </c>
      <c r="AE6">
        <f t="shared" si="0"/>
        <v>1</v>
      </c>
      <c r="AG6">
        <f t="shared" si="1"/>
        <v>1</v>
      </c>
      <c r="AI6">
        <f t="shared" si="2"/>
        <v>0</v>
      </c>
      <c r="AK6">
        <f t="shared" si="3"/>
        <v>1</v>
      </c>
      <c r="AM6">
        <f t="shared" si="4"/>
        <v>1</v>
      </c>
      <c r="AO6">
        <f t="shared" si="5"/>
        <v>0</v>
      </c>
      <c r="AQ6">
        <f t="shared" si="6"/>
        <v>1</v>
      </c>
    </row>
    <row r="7" spans="1:44" x14ac:dyDescent="0.3">
      <c r="A7" t="s">
        <v>105</v>
      </c>
      <c r="B7" t="str">
        <f>IF(LOOKUP($A7,'LB pheno'!$B:$B)=$A7,(LOOKUP($A7,'LB pheno'!$B:$B,'LB pheno'!C:C)))</f>
        <v>LTVR</v>
      </c>
      <c r="C7" t="str">
        <f>IF(LOOKUP($A7,'LB pheno'!$B:$B)=$A7,(LOOKUP($A7,'LB pheno'!$B:$B,'LB pheno'!F:F)))</f>
        <v>S</v>
      </c>
      <c r="D7" t="s">
        <v>65</v>
      </c>
      <c r="E7" t="s">
        <v>65</v>
      </c>
      <c r="F7" t="s">
        <v>55</v>
      </c>
      <c r="G7" t="s">
        <v>86</v>
      </c>
      <c r="H7" t="s">
        <v>65</v>
      </c>
      <c r="I7" t="s">
        <v>65</v>
      </c>
      <c r="J7" t="s">
        <v>86</v>
      </c>
      <c r="K7" t="s">
        <v>86</v>
      </c>
      <c r="L7" t="s">
        <v>59</v>
      </c>
      <c r="M7" t="s">
        <v>59</v>
      </c>
      <c r="N7" s="16" t="s">
        <v>66</v>
      </c>
      <c r="O7" s="16" t="s">
        <v>56</v>
      </c>
      <c r="P7" t="s">
        <v>59</v>
      </c>
      <c r="Q7" t="s">
        <v>59</v>
      </c>
      <c r="R7" t="s">
        <v>59</v>
      </c>
      <c r="S7" t="s">
        <v>59</v>
      </c>
      <c r="T7" t="s">
        <v>55</v>
      </c>
      <c r="U7" t="s">
        <v>86</v>
      </c>
      <c r="V7" t="s">
        <v>59</v>
      </c>
      <c r="W7" t="s">
        <v>59</v>
      </c>
      <c r="Y7">
        <f t="shared" si="0"/>
        <v>1</v>
      </c>
      <c r="AA7">
        <f t="shared" si="0"/>
        <v>0</v>
      </c>
      <c r="AC7">
        <f t="shared" si="0"/>
        <v>1</v>
      </c>
      <c r="AE7">
        <f t="shared" si="0"/>
        <v>1</v>
      </c>
      <c r="AG7">
        <f t="shared" si="1"/>
        <v>1</v>
      </c>
      <c r="AI7">
        <f t="shared" si="2"/>
        <v>0</v>
      </c>
      <c r="AK7">
        <f t="shared" si="3"/>
        <v>1</v>
      </c>
      <c r="AM7">
        <f t="shared" si="4"/>
        <v>1</v>
      </c>
      <c r="AO7">
        <f t="shared" si="5"/>
        <v>0</v>
      </c>
      <c r="AQ7">
        <f t="shared" si="6"/>
        <v>1</v>
      </c>
    </row>
    <row r="8" spans="1:44" x14ac:dyDescent="0.3">
      <c r="A8" t="s">
        <v>112</v>
      </c>
      <c r="B8" t="str">
        <f>IF(LOOKUP($A8,'LB pheno'!$B:$B)=$A8,(LOOKUP($A8,'LB pheno'!$B:$B,'LB pheno'!C:C)))</f>
        <v>LTVR</v>
      </c>
      <c r="C8" t="str">
        <f>IF(LOOKUP($A8,'LB pheno'!$B:$B)=$A8,(LOOKUP($A8,'LB pheno'!$B:$B,'LB pheno'!F:F)))</f>
        <v>S</v>
      </c>
      <c r="D8" t="s">
        <v>65</v>
      </c>
      <c r="E8" t="s">
        <v>65</v>
      </c>
      <c r="F8" t="s">
        <v>55</v>
      </c>
      <c r="G8" t="s">
        <v>86</v>
      </c>
      <c r="H8" t="s">
        <v>65</v>
      </c>
      <c r="I8" t="s">
        <v>65</v>
      </c>
      <c r="J8" t="s">
        <v>86</v>
      </c>
      <c r="K8" t="s">
        <v>86</v>
      </c>
      <c r="L8" t="s">
        <v>59</v>
      </c>
      <c r="M8" t="s">
        <v>59</v>
      </c>
      <c r="N8" s="16" t="s">
        <v>66</v>
      </c>
      <c r="O8" s="16" t="s">
        <v>56</v>
      </c>
      <c r="P8" t="s">
        <v>59</v>
      </c>
      <c r="Q8" t="s">
        <v>59</v>
      </c>
      <c r="R8" t="s">
        <v>59</v>
      </c>
      <c r="S8" t="s">
        <v>59</v>
      </c>
      <c r="T8" t="s">
        <v>55</v>
      </c>
      <c r="U8" t="s">
        <v>86</v>
      </c>
      <c r="V8" t="s">
        <v>59</v>
      </c>
      <c r="W8" t="s">
        <v>59</v>
      </c>
      <c r="Y8">
        <f t="shared" si="0"/>
        <v>1</v>
      </c>
      <c r="AA8">
        <f t="shared" si="0"/>
        <v>0</v>
      </c>
      <c r="AC8">
        <f t="shared" si="0"/>
        <v>1</v>
      </c>
      <c r="AE8">
        <f t="shared" si="0"/>
        <v>1</v>
      </c>
      <c r="AG8">
        <f t="shared" si="1"/>
        <v>1</v>
      </c>
      <c r="AI8">
        <f t="shared" si="2"/>
        <v>0</v>
      </c>
      <c r="AK8">
        <f t="shared" si="3"/>
        <v>1</v>
      </c>
      <c r="AM8">
        <f t="shared" si="4"/>
        <v>1</v>
      </c>
      <c r="AO8">
        <f t="shared" si="5"/>
        <v>0</v>
      </c>
      <c r="AQ8">
        <f t="shared" si="6"/>
        <v>1</v>
      </c>
    </row>
    <row r="9" spans="1:44" x14ac:dyDescent="0.3">
      <c r="A9" t="s">
        <v>132</v>
      </c>
      <c r="B9" t="str">
        <f>IF(LOOKUP($A9,'LB pheno'!$B:$B)=$A9,(LOOKUP($A9,'LB pheno'!$B:$B,'LB pheno'!C:C)))</f>
        <v>LTVR</v>
      </c>
      <c r="C9" t="str">
        <f>IF(LOOKUP($A9,'LB pheno'!$B:$B)=$A9,(LOOKUP($A9,'LB pheno'!$B:$B,'LB pheno'!F:F)))</f>
        <v>S</v>
      </c>
      <c r="D9" t="s">
        <v>65</v>
      </c>
      <c r="E9" t="s">
        <v>65</v>
      </c>
      <c r="F9" t="s">
        <v>55</v>
      </c>
      <c r="G9" t="s">
        <v>86</v>
      </c>
      <c r="H9" t="s">
        <v>65</v>
      </c>
      <c r="I9" t="s">
        <v>65</v>
      </c>
      <c r="J9" t="s">
        <v>86</v>
      </c>
      <c r="K9" t="s">
        <v>86</v>
      </c>
      <c r="L9" t="s">
        <v>59</v>
      </c>
      <c r="M9" t="s">
        <v>59</v>
      </c>
      <c r="N9" s="16" t="s">
        <v>66</v>
      </c>
      <c r="O9" s="16" t="s">
        <v>56</v>
      </c>
      <c r="P9" t="s">
        <v>59</v>
      </c>
      <c r="Q9" t="s">
        <v>59</v>
      </c>
      <c r="R9" t="s">
        <v>59</v>
      </c>
      <c r="S9" t="s">
        <v>59</v>
      </c>
      <c r="T9" t="s">
        <v>55</v>
      </c>
      <c r="U9" t="s">
        <v>217</v>
      </c>
      <c r="V9" t="s">
        <v>59</v>
      </c>
      <c r="W9" t="s">
        <v>59</v>
      </c>
      <c r="Y9">
        <f t="shared" si="0"/>
        <v>1</v>
      </c>
      <c r="AA9">
        <f t="shared" si="0"/>
        <v>0</v>
      </c>
      <c r="AC9">
        <f t="shared" si="0"/>
        <v>1</v>
      </c>
      <c r="AE9">
        <f t="shared" si="0"/>
        <v>1</v>
      </c>
      <c r="AG9">
        <f t="shared" si="1"/>
        <v>1</v>
      </c>
      <c r="AI9">
        <f t="shared" si="2"/>
        <v>0</v>
      </c>
      <c r="AK9">
        <f t="shared" si="3"/>
        <v>1</v>
      </c>
      <c r="AM9">
        <f t="shared" si="4"/>
        <v>1</v>
      </c>
      <c r="AO9">
        <f t="shared" si="5"/>
        <v>0</v>
      </c>
      <c r="AQ9">
        <f t="shared" si="6"/>
        <v>1</v>
      </c>
    </row>
    <row r="10" spans="1:44" x14ac:dyDescent="0.3">
      <c r="A10" t="s">
        <v>134</v>
      </c>
      <c r="B10" t="str">
        <f>IF(LOOKUP($A10,'LB pheno'!$B:$B)=$A10,(LOOKUP($A10,'LB pheno'!$B:$B,'LB pheno'!C:C)))</f>
        <v>LTVR</v>
      </c>
      <c r="C10" t="str">
        <f>IF(LOOKUP($A10,'LB pheno'!$B:$B)=$A10,(LOOKUP($A10,'LB pheno'!$B:$B,'LB pheno'!F:F)))</f>
        <v>S</v>
      </c>
      <c r="D10" t="s">
        <v>65</v>
      </c>
      <c r="E10" t="s">
        <v>65</v>
      </c>
      <c r="F10" t="s">
        <v>55</v>
      </c>
      <c r="G10" t="s">
        <v>86</v>
      </c>
      <c r="H10" t="s">
        <v>65</v>
      </c>
      <c r="I10" t="s">
        <v>65</v>
      </c>
      <c r="J10" t="s">
        <v>86</v>
      </c>
      <c r="K10" t="s">
        <v>86</v>
      </c>
      <c r="L10" t="s">
        <v>59</v>
      </c>
      <c r="M10" t="s">
        <v>59</v>
      </c>
      <c r="N10" s="16" t="s">
        <v>66</v>
      </c>
      <c r="O10" s="16" t="s">
        <v>56</v>
      </c>
      <c r="P10" t="s">
        <v>59</v>
      </c>
      <c r="Q10" t="s">
        <v>59</v>
      </c>
      <c r="R10" t="s">
        <v>59</v>
      </c>
      <c r="S10" t="s">
        <v>59</v>
      </c>
      <c r="T10" t="s">
        <v>55</v>
      </c>
      <c r="U10" t="s">
        <v>86</v>
      </c>
      <c r="V10" t="s">
        <v>59</v>
      </c>
      <c r="W10" t="s">
        <v>59</v>
      </c>
      <c r="Y10">
        <f t="shared" si="0"/>
        <v>1</v>
      </c>
      <c r="AA10">
        <f t="shared" si="0"/>
        <v>0</v>
      </c>
      <c r="AC10">
        <f t="shared" si="0"/>
        <v>1</v>
      </c>
      <c r="AE10">
        <f t="shared" si="0"/>
        <v>1</v>
      </c>
      <c r="AG10">
        <f t="shared" si="1"/>
        <v>1</v>
      </c>
      <c r="AI10">
        <f t="shared" si="2"/>
        <v>0</v>
      </c>
      <c r="AK10">
        <f t="shared" si="3"/>
        <v>1</v>
      </c>
      <c r="AM10">
        <f t="shared" si="4"/>
        <v>1</v>
      </c>
      <c r="AO10">
        <f t="shared" si="5"/>
        <v>0</v>
      </c>
      <c r="AQ10">
        <f t="shared" si="6"/>
        <v>1</v>
      </c>
    </row>
    <row r="11" spans="1:44" x14ac:dyDescent="0.3">
      <c r="A11" t="s">
        <v>125</v>
      </c>
      <c r="B11" t="str">
        <f>IF(LOOKUP($A11,'LB pheno'!$B:$B)=$A11,(LOOKUP($A11,'LB pheno'!$B:$B,'LB pheno'!C:C)))</f>
        <v>LTVR</v>
      </c>
      <c r="C11" t="str">
        <f>IF(LOOKUP($A11,'LB pheno'!$B:$B)=$A11,(LOOKUP($A11,'LB pheno'!$B:$B,'LB pheno'!F:F)))</f>
        <v>S</v>
      </c>
      <c r="D11" t="s">
        <v>65</v>
      </c>
      <c r="E11" t="s">
        <v>65</v>
      </c>
      <c r="F11" t="s">
        <v>55</v>
      </c>
      <c r="G11" t="s">
        <v>86</v>
      </c>
      <c r="H11" t="s">
        <v>65</v>
      </c>
      <c r="I11" t="s">
        <v>65</v>
      </c>
      <c r="J11" t="s">
        <v>86</v>
      </c>
      <c r="K11" t="s">
        <v>86</v>
      </c>
      <c r="L11" s="16" t="s">
        <v>66</v>
      </c>
      <c r="M11" s="16" t="s">
        <v>59</v>
      </c>
      <c r="N11" t="s">
        <v>56</v>
      </c>
      <c r="O11" t="s">
        <v>56</v>
      </c>
      <c r="P11" t="s">
        <v>59</v>
      </c>
      <c r="Q11" t="s">
        <v>59</v>
      </c>
      <c r="R11" t="s">
        <v>59</v>
      </c>
      <c r="S11" t="s">
        <v>59</v>
      </c>
      <c r="T11" t="s">
        <v>55</v>
      </c>
      <c r="U11" t="s">
        <v>86</v>
      </c>
      <c r="V11" t="s">
        <v>59</v>
      </c>
      <c r="W11" t="s">
        <v>59</v>
      </c>
      <c r="Y11">
        <f t="shared" si="0"/>
        <v>1</v>
      </c>
      <c r="AA11">
        <f t="shared" si="0"/>
        <v>0</v>
      </c>
      <c r="AC11">
        <f t="shared" si="0"/>
        <v>1</v>
      </c>
      <c r="AE11">
        <f t="shared" si="0"/>
        <v>1</v>
      </c>
      <c r="AG11">
        <f t="shared" si="1"/>
        <v>0</v>
      </c>
      <c r="AI11">
        <f t="shared" si="2"/>
        <v>1</v>
      </c>
      <c r="AK11">
        <f t="shared" si="3"/>
        <v>1</v>
      </c>
      <c r="AM11">
        <f t="shared" si="4"/>
        <v>1</v>
      </c>
      <c r="AO11">
        <f t="shared" si="5"/>
        <v>0</v>
      </c>
      <c r="AQ11">
        <f t="shared" si="6"/>
        <v>1</v>
      </c>
    </row>
    <row r="12" spans="1:44" x14ac:dyDescent="0.3">
      <c r="A12" t="s">
        <v>123</v>
      </c>
      <c r="B12" t="str">
        <f>IF(LOOKUP($A12,'LB pheno'!$B:$B)=$A12,(LOOKUP($A12,'LB pheno'!$B:$B,'LB pheno'!C:C)))</f>
        <v>LTVR</v>
      </c>
      <c r="C12" t="str">
        <f>IF(LOOKUP($A12,'LB pheno'!$B:$B)=$A12,(LOOKUP($A12,'LB pheno'!$B:$B,'LB pheno'!F:F)))</f>
        <v>MS</v>
      </c>
      <c r="D12" t="s">
        <v>65</v>
      </c>
      <c r="E12" t="s">
        <v>65</v>
      </c>
      <c r="F12" t="s">
        <v>55</v>
      </c>
      <c r="G12" t="s">
        <v>217</v>
      </c>
      <c r="H12" t="s">
        <v>68</v>
      </c>
      <c r="I12" t="s">
        <v>68</v>
      </c>
      <c r="J12" t="s">
        <v>218</v>
      </c>
      <c r="K12" t="s">
        <v>218</v>
      </c>
      <c r="L12" t="s">
        <v>59</v>
      </c>
      <c r="M12" t="s">
        <v>59</v>
      </c>
      <c r="N12" t="s">
        <v>56</v>
      </c>
      <c r="O12" t="s">
        <v>56</v>
      </c>
      <c r="P12" t="s">
        <v>59</v>
      </c>
      <c r="Q12" t="s">
        <v>59</v>
      </c>
      <c r="R12" t="s">
        <v>59</v>
      </c>
      <c r="S12" t="s">
        <v>59</v>
      </c>
      <c r="T12" t="s">
        <v>55</v>
      </c>
      <c r="U12" t="s">
        <v>86</v>
      </c>
      <c r="V12" t="s">
        <v>59</v>
      </c>
      <c r="W12" t="s">
        <v>59</v>
      </c>
      <c r="Y12">
        <f t="shared" si="0"/>
        <v>1</v>
      </c>
      <c r="AA12">
        <f t="shared" si="0"/>
        <v>0</v>
      </c>
      <c r="AC12">
        <f t="shared" si="0"/>
        <v>1</v>
      </c>
      <c r="AE12">
        <f t="shared" si="0"/>
        <v>1</v>
      </c>
      <c r="AG12">
        <f t="shared" si="1"/>
        <v>1</v>
      </c>
      <c r="AI12">
        <f t="shared" si="2"/>
        <v>1</v>
      </c>
      <c r="AK12">
        <f t="shared" si="3"/>
        <v>1</v>
      </c>
      <c r="AM12">
        <f t="shared" si="4"/>
        <v>1</v>
      </c>
      <c r="AO12">
        <f t="shared" si="5"/>
        <v>0</v>
      </c>
      <c r="AQ12">
        <f t="shared" si="6"/>
        <v>1</v>
      </c>
    </row>
    <row r="13" spans="1:44" x14ac:dyDescent="0.3">
      <c r="A13" t="s">
        <v>124</v>
      </c>
      <c r="B13" t="str">
        <f>IF(LOOKUP($A13,'LB pheno'!$B:$B)=$A13,(LOOKUP($A13,'LB pheno'!$B:$B,'LB pheno'!C:C)))</f>
        <v>LTVR</v>
      </c>
      <c r="C13" t="str">
        <f>IF(LOOKUP($A13,'LB pheno'!$B:$B)=$A13,(LOOKUP($A13,'LB pheno'!$B:$B,'LB pheno'!F:F)))</f>
        <v>MR</v>
      </c>
      <c r="D13" t="s">
        <v>65</v>
      </c>
      <c r="E13" t="s">
        <v>65</v>
      </c>
      <c r="F13" t="s">
        <v>55</v>
      </c>
      <c r="G13" t="s">
        <v>86</v>
      </c>
      <c r="H13" t="s">
        <v>68</v>
      </c>
      <c r="I13" t="s">
        <v>68</v>
      </c>
      <c r="J13" t="s">
        <v>218</v>
      </c>
      <c r="K13" t="s">
        <v>218</v>
      </c>
      <c r="L13" t="s">
        <v>59</v>
      </c>
      <c r="M13" t="s">
        <v>59</v>
      </c>
      <c r="N13" t="s">
        <v>56</v>
      </c>
      <c r="O13" t="s">
        <v>56</v>
      </c>
      <c r="P13" t="s">
        <v>59</v>
      </c>
      <c r="Q13" t="s">
        <v>59</v>
      </c>
      <c r="R13" t="s">
        <v>59</v>
      </c>
      <c r="S13" t="s">
        <v>59</v>
      </c>
      <c r="T13" t="s">
        <v>55</v>
      </c>
      <c r="U13" t="s">
        <v>86</v>
      </c>
      <c r="V13" t="s">
        <v>59</v>
      </c>
      <c r="W13" t="s">
        <v>59</v>
      </c>
      <c r="Y13">
        <f t="shared" si="0"/>
        <v>1</v>
      </c>
      <c r="AA13">
        <f t="shared" si="0"/>
        <v>0</v>
      </c>
      <c r="AC13">
        <f t="shared" si="0"/>
        <v>1</v>
      </c>
      <c r="AE13">
        <f t="shared" si="0"/>
        <v>1</v>
      </c>
      <c r="AG13">
        <f t="shared" si="1"/>
        <v>1</v>
      </c>
      <c r="AI13">
        <f t="shared" si="2"/>
        <v>1</v>
      </c>
      <c r="AK13">
        <f t="shared" si="3"/>
        <v>1</v>
      </c>
      <c r="AM13">
        <f t="shared" si="4"/>
        <v>1</v>
      </c>
      <c r="AO13">
        <f t="shared" si="5"/>
        <v>0</v>
      </c>
      <c r="AQ13">
        <f t="shared" si="6"/>
        <v>1</v>
      </c>
    </row>
    <row r="14" spans="1:44" x14ac:dyDescent="0.3">
      <c r="A14" t="s">
        <v>154</v>
      </c>
      <c r="B14" t="str">
        <f>IF(LOOKUP($A14,'LB pheno'!$B:$B)=$A14,(LOOKUP($A14,'LB pheno'!$B:$B,'LB pheno'!C:C)))</f>
        <v>LB</v>
      </c>
      <c r="C14" t="str">
        <f>IF(LOOKUP($A14,'LB pheno'!$B:$B)=$A14,(LOOKUP($A14,'LB pheno'!$B:$B,'LB pheno'!F:F)))</f>
        <v>R</v>
      </c>
      <c r="D14" t="s">
        <v>65</v>
      </c>
      <c r="E14" t="s">
        <v>65</v>
      </c>
      <c r="F14" t="s">
        <v>55</v>
      </c>
      <c r="G14" t="s">
        <v>86</v>
      </c>
      <c r="H14" t="s">
        <v>65</v>
      </c>
      <c r="I14" t="s">
        <v>65</v>
      </c>
      <c r="J14" t="s">
        <v>218</v>
      </c>
      <c r="K14" t="s">
        <v>218</v>
      </c>
      <c r="L14" t="s">
        <v>59</v>
      </c>
      <c r="M14" t="s">
        <v>59</v>
      </c>
      <c r="N14" s="16" t="s">
        <v>56</v>
      </c>
      <c r="O14" s="16" t="s">
        <v>69</v>
      </c>
      <c r="P14" t="s">
        <v>59</v>
      </c>
      <c r="Q14" t="s">
        <v>59</v>
      </c>
      <c r="R14" t="s">
        <v>59</v>
      </c>
      <c r="S14" t="s">
        <v>59</v>
      </c>
      <c r="T14" t="s">
        <v>55</v>
      </c>
      <c r="U14" t="s">
        <v>86</v>
      </c>
      <c r="V14" t="s">
        <v>59</v>
      </c>
      <c r="W14" t="s">
        <v>59</v>
      </c>
      <c r="Y14">
        <f t="shared" si="0"/>
        <v>1</v>
      </c>
      <c r="AA14">
        <f t="shared" si="0"/>
        <v>0</v>
      </c>
      <c r="AC14">
        <f t="shared" si="0"/>
        <v>1</v>
      </c>
      <c r="AE14">
        <f t="shared" si="0"/>
        <v>1</v>
      </c>
      <c r="AG14">
        <f t="shared" si="1"/>
        <v>1</v>
      </c>
      <c r="AI14">
        <f t="shared" si="2"/>
        <v>0</v>
      </c>
      <c r="AK14">
        <f t="shared" si="3"/>
        <v>1</v>
      </c>
      <c r="AM14">
        <f t="shared" si="4"/>
        <v>1</v>
      </c>
      <c r="AO14">
        <f t="shared" si="5"/>
        <v>0</v>
      </c>
      <c r="AQ14">
        <f t="shared" si="6"/>
        <v>1</v>
      </c>
    </row>
    <row r="15" spans="1:44" x14ac:dyDescent="0.3">
      <c r="A15" t="s">
        <v>110</v>
      </c>
      <c r="B15" t="str">
        <f>IF(LOOKUP($A15,'LB pheno'!$B:$B)=$A15,(LOOKUP($A15,'LB pheno'!$B:$B,'LB pheno'!C:C)))</f>
        <v>LTVR</v>
      </c>
      <c r="C15" t="str">
        <f>IF(LOOKUP($A15,'LB pheno'!$B:$B)=$A15,(LOOKUP($A15,'LB pheno'!$B:$B,'LB pheno'!F:F)))</f>
        <v>MR</v>
      </c>
      <c r="D15" t="s">
        <v>65</v>
      </c>
      <c r="E15" t="s">
        <v>65</v>
      </c>
      <c r="F15" t="s">
        <v>55</v>
      </c>
      <c r="G15" t="s">
        <v>217</v>
      </c>
      <c r="H15" t="s">
        <v>65</v>
      </c>
      <c r="I15" t="s">
        <v>65</v>
      </c>
      <c r="J15" t="s">
        <v>218</v>
      </c>
      <c r="K15" t="s">
        <v>218</v>
      </c>
      <c r="L15" t="s">
        <v>59</v>
      </c>
      <c r="M15" t="s">
        <v>59</v>
      </c>
      <c r="N15" t="s">
        <v>56</v>
      </c>
      <c r="O15" t="s">
        <v>56</v>
      </c>
      <c r="P15" s="16" t="s">
        <v>59</v>
      </c>
      <c r="Q15" s="16" t="s">
        <v>57</v>
      </c>
      <c r="R15" t="s">
        <v>59</v>
      </c>
      <c r="S15" t="s">
        <v>59</v>
      </c>
      <c r="T15" t="s">
        <v>55</v>
      </c>
      <c r="U15" t="s">
        <v>86</v>
      </c>
      <c r="V15" t="s">
        <v>59</v>
      </c>
      <c r="W15" t="s">
        <v>59</v>
      </c>
      <c r="Y15">
        <f t="shared" si="0"/>
        <v>1</v>
      </c>
      <c r="AA15">
        <f t="shared" si="0"/>
        <v>0</v>
      </c>
      <c r="AC15">
        <f t="shared" si="0"/>
        <v>1</v>
      </c>
      <c r="AE15">
        <f t="shared" si="0"/>
        <v>1</v>
      </c>
      <c r="AG15">
        <f t="shared" si="1"/>
        <v>1</v>
      </c>
      <c r="AI15">
        <f t="shared" si="2"/>
        <v>1</v>
      </c>
      <c r="AK15">
        <f t="shared" si="3"/>
        <v>0</v>
      </c>
      <c r="AM15">
        <f t="shared" si="4"/>
        <v>1</v>
      </c>
      <c r="AO15">
        <f t="shared" si="5"/>
        <v>0</v>
      </c>
      <c r="AQ15">
        <f t="shared" si="6"/>
        <v>1</v>
      </c>
    </row>
    <row r="16" spans="1:44" x14ac:dyDescent="0.3">
      <c r="A16" t="s">
        <v>89</v>
      </c>
      <c r="B16" t="str">
        <f>IF(LOOKUP($A16,'LB pheno'!$B:$B)=$A16,(LOOKUP($A16,'LB pheno'!$B:$B,'LB pheno'!C:C)))</f>
        <v>LTVR</v>
      </c>
      <c r="C16" t="str">
        <f>IF(LOOKUP($A16,'LB pheno'!$B:$B)=$A16,(LOOKUP($A16,'LB pheno'!$B:$B,'LB pheno'!F:F)))</f>
        <v>MS</v>
      </c>
      <c r="D16" t="s">
        <v>68</v>
      </c>
      <c r="E16" t="s">
        <v>68</v>
      </c>
      <c r="F16" t="s">
        <v>55</v>
      </c>
      <c r="G16" t="s">
        <v>217</v>
      </c>
      <c r="H16" t="s">
        <v>68</v>
      </c>
      <c r="I16" t="s">
        <v>68</v>
      </c>
      <c r="J16" t="s">
        <v>86</v>
      </c>
      <c r="K16" t="s">
        <v>86</v>
      </c>
      <c r="L16" t="s">
        <v>59</v>
      </c>
      <c r="M16" t="s">
        <v>59</v>
      </c>
      <c r="N16" t="s">
        <v>56</v>
      </c>
      <c r="O16" t="s">
        <v>56</v>
      </c>
      <c r="P16" t="s">
        <v>59</v>
      </c>
      <c r="Q16" t="s">
        <v>59</v>
      </c>
      <c r="R16" t="s">
        <v>59</v>
      </c>
      <c r="S16" t="s">
        <v>59</v>
      </c>
      <c r="T16" t="s">
        <v>55</v>
      </c>
      <c r="U16" t="s">
        <v>86</v>
      </c>
      <c r="V16" t="s">
        <v>59</v>
      </c>
      <c r="W16" t="s">
        <v>59</v>
      </c>
      <c r="Y16">
        <f t="shared" si="0"/>
        <v>1</v>
      </c>
      <c r="AA16">
        <f t="shared" si="0"/>
        <v>0</v>
      </c>
      <c r="AC16">
        <f t="shared" si="0"/>
        <v>1</v>
      </c>
      <c r="AE16">
        <f t="shared" si="0"/>
        <v>1</v>
      </c>
      <c r="AG16">
        <f t="shared" si="1"/>
        <v>1</v>
      </c>
      <c r="AI16">
        <f t="shared" si="2"/>
        <v>1</v>
      </c>
      <c r="AK16">
        <f t="shared" si="3"/>
        <v>1</v>
      </c>
      <c r="AM16">
        <f t="shared" si="4"/>
        <v>1</v>
      </c>
      <c r="AO16">
        <f t="shared" si="5"/>
        <v>0</v>
      </c>
      <c r="AQ16">
        <f t="shared" si="6"/>
        <v>1</v>
      </c>
    </row>
    <row r="17" spans="1:43" x14ac:dyDescent="0.3">
      <c r="A17" t="s">
        <v>180</v>
      </c>
      <c r="B17" t="str">
        <f>IF(LOOKUP($A17,'LB pheno'!$B:$B)=$A17,(LOOKUP($A17,'LB pheno'!$B:$B,'LB pheno'!C:C)))</f>
        <v>LTVR</v>
      </c>
      <c r="C17" t="str">
        <f>IF(LOOKUP($A17,'LB pheno'!$B:$B)=$A17,(LOOKUP($A17,'LB pheno'!$B:$B,'LB pheno'!F:F)))</f>
        <v>R</v>
      </c>
      <c r="D17" t="s">
        <v>68</v>
      </c>
      <c r="E17" t="s">
        <v>68</v>
      </c>
      <c r="F17" t="s">
        <v>55</v>
      </c>
      <c r="G17" t="s">
        <v>217</v>
      </c>
      <c r="H17" s="16" t="s">
        <v>68</v>
      </c>
      <c r="I17" s="16" t="s">
        <v>65</v>
      </c>
      <c r="J17" t="s">
        <v>86</v>
      </c>
      <c r="K17" t="s">
        <v>86</v>
      </c>
      <c r="L17" t="s">
        <v>59</v>
      </c>
      <c r="M17" t="s">
        <v>59</v>
      </c>
      <c r="N17" t="s">
        <v>56</v>
      </c>
      <c r="O17" t="s">
        <v>56</v>
      </c>
      <c r="P17" t="s">
        <v>59</v>
      </c>
      <c r="Q17" t="s">
        <v>59</v>
      </c>
      <c r="R17" t="s">
        <v>59</v>
      </c>
      <c r="S17" t="s">
        <v>59</v>
      </c>
      <c r="T17" t="s">
        <v>55</v>
      </c>
      <c r="U17" t="s">
        <v>86</v>
      </c>
      <c r="V17" t="s">
        <v>59</v>
      </c>
      <c r="W17" t="s">
        <v>59</v>
      </c>
      <c r="Y17">
        <f t="shared" si="0"/>
        <v>1</v>
      </c>
      <c r="AA17">
        <f t="shared" si="0"/>
        <v>0</v>
      </c>
      <c r="AC17">
        <f t="shared" si="0"/>
        <v>0</v>
      </c>
      <c r="AE17">
        <f t="shared" si="0"/>
        <v>1</v>
      </c>
      <c r="AG17">
        <f t="shared" si="1"/>
        <v>1</v>
      </c>
      <c r="AI17">
        <f t="shared" si="2"/>
        <v>1</v>
      </c>
      <c r="AK17">
        <f t="shared" si="3"/>
        <v>1</v>
      </c>
      <c r="AM17">
        <f t="shared" si="4"/>
        <v>1</v>
      </c>
      <c r="AO17">
        <f t="shared" si="5"/>
        <v>0</v>
      </c>
      <c r="AQ17">
        <f t="shared" si="6"/>
        <v>1</v>
      </c>
    </row>
    <row r="18" spans="1:43" x14ac:dyDescent="0.3">
      <c r="A18" t="s">
        <v>102</v>
      </c>
      <c r="B18" t="str">
        <f>IF(LOOKUP($A18,'LB pheno'!$B:$B)=$A18,(LOOKUP($A18,'LB pheno'!$B:$B,'LB pheno'!C:C)))</f>
        <v>LTVR</v>
      </c>
      <c r="C18" t="str">
        <f>IF(LOOKUP($A18,'LB pheno'!$B:$B)=$A18,(LOOKUP($A18,'LB pheno'!$B:$B,'LB pheno'!F:F)))</f>
        <v>MR</v>
      </c>
      <c r="D18" s="16" t="s">
        <v>66</v>
      </c>
      <c r="E18" s="16" t="s">
        <v>65</v>
      </c>
      <c r="F18" t="s">
        <v>55</v>
      </c>
      <c r="G18" t="s">
        <v>86</v>
      </c>
      <c r="H18" t="s">
        <v>65</v>
      </c>
      <c r="I18" t="s">
        <v>65</v>
      </c>
      <c r="J18" t="s">
        <v>86</v>
      </c>
      <c r="K18" t="s">
        <v>86</v>
      </c>
      <c r="L18" t="s">
        <v>59</v>
      </c>
      <c r="M18" t="s">
        <v>59</v>
      </c>
      <c r="N18" t="s">
        <v>56</v>
      </c>
      <c r="O18" t="s">
        <v>56</v>
      </c>
      <c r="P18" t="s">
        <v>59</v>
      </c>
      <c r="Q18" t="s">
        <v>59</v>
      </c>
      <c r="R18" t="s">
        <v>59</v>
      </c>
      <c r="S18" t="s">
        <v>59</v>
      </c>
      <c r="T18" t="s">
        <v>55</v>
      </c>
      <c r="U18" t="s">
        <v>86</v>
      </c>
      <c r="V18" t="s">
        <v>59</v>
      </c>
      <c r="W18" t="s">
        <v>59</v>
      </c>
      <c r="Y18">
        <f t="shared" si="0"/>
        <v>0</v>
      </c>
      <c r="AA18">
        <f t="shared" si="0"/>
        <v>0</v>
      </c>
      <c r="AC18">
        <f t="shared" si="0"/>
        <v>1</v>
      </c>
      <c r="AE18">
        <f t="shared" si="0"/>
        <v>1</v>
      </c>
      <c r="AG18">
        <f t="shared" si="1"/>
        <v>1</v>
      </c>
      <c r="AI18">
        <f t="shared" si="2"/>
        <v>1</v>
      </c>
      <c r="AK18">
        <f t="shared" si="3"/>
        <v>1</v>
      </c>
      <c r="AM18">
        <f t="shared" si="4"/>
        <v>1</v>
      </c>
      <c r="AO18">
        <f t="shared" si="5"/>
        <v>0</v>
      </c>
      <c r="AQ18">
        <f t="shared" si="6"/>
        <v>1</v>
      </c>
    </row>
    <row r="19" spans="1:43" x14ac:dyDescent="0.3">
      <c r="A19" t="s">
        <v>75</v>
      </c>
      <c r="B19" t="str">
        <f>IF(LOOKUP($A19,'LB pheno'!$B:$B)=$A19,(LOOKUP($A19,'LB pheno'!$B:$B,'LB pheno'!C:C)))</f>
        <v>LTVR</v>
      </c>
      <c r="C19" t="str">
        <f>IF(LOOKUP($A19,'LB pheno'!$B:$B)=$A19,(LOOKUP($A19,'LB pheno'!$B:$B,'LB pheno'!F:F)))</f>
        <v>S</v>
      </c>
      <c r="D19" t="s">
        <v>65</v>
      </c>
      <c r="E19" t="s">
        <v>65</v>
      </c>
      <c r="F19" t="s">
        <v>55</v>
      </c>
      <c r="G19" t="s">
        <v>86</v>
      </c>
      <c r="H19" t="s">
        <v>65</v>
      </c>
      <c r="I19" t="s">
        <v>65</v>
      </c>
      <c r="J19" t="s">
        <v>86</v>
      </c>
      <c r="K19" t="s">
        <v>86</v>
      </c>
      <c r="L19" t="s">
        <v>59</v>
      </c>
      <c r="M19" t="s">
        <v>59</v>
      </c>
      <c r="N19" t="s">
        <v>56</v>
      </c>
      <c r="O19" t="s">
        <v>56</v>
      </c>
      <c r="P19" t="s">
        <v>59</v>
      </c>
      <c r="Q19" t="s">
        <v>59</v>
      </c>
      <c r="R19" t="s">
        <v>59</v>
      </c>
      <c r="S19" t="s">
        <v>59</v>
      </c>
      <c r="T19" t="s">
        <v>55</v>
      </c>
      <c r="U19" t="s">
        <v>86</v>
      </c>
      <c r="V19" t="s">
        <v>59</v>
      </c>
      <c r="W19" t="s">
        <v>59</v>
      </c>
      <c r="Y19">
        <f t="shared" si="0"/>
        <v>1</v>
      </c>
      <c r="AA19">
        <f t="shared" si="0"/>
        <v>0</v>
      </c>
      <c r="AC19">
        <f t="shared" si="0"/>
        <v>1</v>
      </c>
      <c r="AE19">
        <f t="shared" si="0"/>
        <v>1</v>
      </c>
      <c r="AG19">
        <f t="shared" si="1"/>
        <v>1</v>
      </c>
      <c r="AI19">
        <f t="shared" si="2"/>
        <v>1</v>
      </c>
      <c r="AK19">
        <f t="shared" si="3"/>
        <v>1</v>
      </c>
      <c r="AM19">
        <f t="shared" si="4"/>
        <v>1</v>
      </c>
      <c r="AO19">
        <f t="shared" si="5"/>
        <v>0</v>
      </c>
      <c r="AQ19">
        <f t="shared" si="6"/>
        <v>1</v>
      </c>
    </row>
    <row r="20" spans="1:43" x14ac:dyDescent="0.3">
      <c r="A20" t="s">
        <v>80</v>
      </c>
      <c r="B20" t="str">
        <f>IF(LOOKUP($A20,'LB pheno'!$B:$B)=$A20,(LOOKUP($A20,'LB pheno'!$B:$B,'LB pheno'!C:C)))</f>
        <v>LTVR</v>
      </c>
      <c r="C20" t="str">
        <f>IF(LOOKUP($A20,'LB pheno'!$B:$B)=$A20,(LOOKUP($A20,'LB pheno'!$B:$B,'LB pheno'!F:F)))</f>
        <v>S</v>
      </c>
      <c r="D20" t="s">
        <v>65</v>
      </c>
      <c r="E20" t="s">
        <v>65</v>
      </c>
      <c r="F20" t="s">
        <v>55</v>
      </c>
      <c r="G20" t="s">
        <v>86</v>
      </c>
      <c r="H20" t="s">
        <v>65</v>
      </c>
      <c r="I20" t="s">
        <v>65</v>
      </c>
      <c r="J20" t="s">
        <v>86</v>
      </c>
      <c r="K20" t="s">
        <v>86</v>
      </c>
      <c r="L20" t="s">
        <v>59</v>
      </c>
      <c r="M20" t="s">
        <v>59</v>
      </c>
      <c r="N20" t="s">
        <v>56</v>
      </c>
      <c r="O20" t="s">
        <v>56</v>
      </c>
      <c r="P20" t="s">
        <v>59</v>
      </c>
      <c r="Q20" t="s">
        <v>59</v>
      </c>
      <c r="R20" t="s">
        <v>59</v>
      </c>
      <c r="S20" t="s">
        <v>59</v>
      </c>
      <c r="T20" t="s">
        <v>55</v>
      </c>
      <c r="U20" t="s">
        <v>86</v>
      </c>
      <c r="V20" t="s">
        <v>59</v>
      </c>
      <c r="W20" t="s">
        <v>59</v>
      </c>
      <c r="Y20">
        <f t="shared" si="0"/>
        <v>1</v>
      </c>
      <c r="AA20">
        <f t="shared" si="0"/>
        <v>0</v>
      </c>
      <c r="AC20">
        <f t="shared" si="0"/>
        <v>1</v>
      </c>
      <c r="AE20">
        <f t="shared" si="0"/>
        <v>1</v>
      </c>
      <c r="AG20">
        <f t="shared" si="1"/>
        <v>1</v>
      </c>
      <c r="AI20">
        <f t="shared" si="2"/>
        <v>1</v>
      </c>
      <c r="AK20">
        <f t="shared" si="3"/>
        <v>1</v>
      </c>
      <c r="AM20">
        <f t="shared" si="4"/>
        <v>1</v>
      </c>
      <c r="AO20">
        <f t="shared" si="5"/>
        <v>0</v>
      </c>
      <c r="AQ20">
        <f t="shared" si="6"/>
        <v>1</v>
      </c>
    </row>
    <row r="21" spans="1:43" x14ac:dyDescent="0.3">
      <c r="A21" t="s">
        <v>81</v>
      </c>
      <c r="B21" t="str">
        <f>IF(LOOKUP($A21,'LB pheno'!$B:$B)=$A21,(LOOKUP($A21,'LB pheno'!$B:$B,'LB pheno'!C:C)))</f>
        <v>LTVR</v>
      </c>
      <c r="C21" t="str">
        <f>IF(LOOKUP($A21,'LB pheno'!$B:$B)=$A21,(LOOKUP($A21,'LB pheno'!$B:$B,'LB pheno'!F:F)))</f>
        <v>S</v>
      </c>
      <c r="D21" t="s">
        <v>65</v>
      </c>
      <c r="E21" t="s">
        <v>65</v>
      </c>
      <c r="F21" t="s">
        <v>55</v>
      </c>
      <c r="G21" t="s">
        <v>86</v>
      </c>
      <c r="H21" t="s">
        <v>65</v>
      </c>
      <c r="I21" t="s">
        <v>65</v>
      </c>
      <c r="J21" t="s">
        <v>86</v>
      </c>
      <c r="K21" t="s">
        <v>86</v>
      </c>
      <c r="L21" t="s">
        <v>59</v>
      </c>
      <c r="M21" t="s">
        <v>59</v>
      </c>
      <c r="N21" t="s">
        <v>56</v>
      </c>
      <c r="O21" t="s">
        <v>56</v>
      </c>
      <c r="P21" t="s">
        <v>59</v>
      </c>
      <c r="Q21" t="s">
        <v>59</v>
      </c>
      <c r="R21" t="s">
        <v>59</v>
      </c>
      <c r="S21" t="s">
        <v>59</v>
      </c>
      <c r="T21" t="s">
        <v>55</v>
      </c>
      <c r="U21" t="s">
        <v>86</v>
      </c>
      <c r="V21" t="s">
        <v>59</v>
      </c>
      <c r="W21" t="s">
        <v>59</v>
      </c>
      <c r="Y21">
        <f t="shared" si="0"/>
        <v>1</v>
      </c>
      <c r="AA21">
        <f t="shared" si="0"/>
        <v>0</v>
      </c>
      <c r="AC21">
        <f t="shared" si="0"/>
        <v>1</v>
      </c>
      <c r="AE21">
        <f t="shared" si="0"/>
        <v>1</v>
      </c>
      <c r="AG21">
        <f t="shared" si="1"/>
        <v>1</v>
      </c>
      <c r="AI21">
        <f t="shared" si="2"/>
        <v>1</v>
      </c>
      <c r="AK21">
        <f t="shared" si="3"/>
        <v>1</v>
      </c>
      <c r="AM21">
        <f t="shared" si="4"/>
        <v>1</v>
      </c>
      <c r="AO21">
        <f t="shared" si="5"/>
        <v>0</v>
      </c>
      <c r="AQ21">
        <f t="shared" si="6"/>
        <v>1</v>
      </c>
    </row>
    <row r="22" spans="1:43" x14ac:dyDescent="0.3">
      <c r="A22" t="s">
        <v>82</v>
      </c>
      <c r="B22" t="str">
        <f>IF(LOOKUP($A22,'LB pheno'!$B:$B)=$A22,(LOOKUP($A22,'LB pheno'!$B:$B,'LB pheno'!C:C)))</f>
        <v>LTVR</v>
      </c>
      <c r="C22" t="str">
        <f>IF(LOOKUP($A22,'LB pheno'!$B:$B)=$A22,(LOOKUP($A22,'LB pheno'!$B:$B,'LB pheno'!F:F)))</f>
        <v>S</v>
      </c>
      <c r="D22" t="s">
        <v>65</v>
      </c>
      <c r="E22" t="s">
        <v>65</v>
      </c>
      <c r="F22" t="s">
        <v>55</v>
      </c>
      <c r="G22" t="s">
        <v>86</v>
      </c>
      <c r="H22" t="s">
        <v>65</v>
      </c>
      <c r="I22" t="s">
        <v>65</v>
      </c>
      <c r="J22" t="s">
        <v>86</v>
      </c>
      <c r="K22" t="s">
        <v>86</v>
      </c>
      <c r="L22" t="s">
        <v>59</v>
      </c>
      <c r="M22" t="s">
        <v>59</v>
      </c>
      <c r="N22" t="s">
        <v>56</v>
      </c>
      <c r="O22" t="s">
        <v>56</v>
      </c>
      <c r="P22" t="s">
        <v>59</v>
      </c>
      <c r="Q22" t="s">
        <v>59</v>
      </c>
      <c r="R22" t="s">
        <v>59</v>
      </c>
      <c r="S22" t="s">
        <v>59</v>
      </c>
      <c r="T22" t="s">
        <v>55</v>
      </c>
      <c r="U22" t="s">
        <v>86</v>
      </c>
      <c r="V22" t="s">
        <v>59</v>
      </c>
      <c r="W22" t="s">
        <v>59</v>
      </c>
      <c r="Y22">
        <f t="shared" si="0"/>
        <v>1</v>
      </c>
      <c r="AA22">
        <f t="shared" si="0"/>
        <v>0</v>
      </c>
      <c r="AC22">
        <f t="shared" si="0"/>
        <v>1</v>
      </c>
      <c r="AE22">
        <f t="shared" si="0"/>
        <v>1</v>
      </c>
      <c r="AG22">
        <f t="shared" si="1"/>
        <v>1</v>
      </c>
      <c r="AI22">
        <f t="shared" si="2"/>
        <v>1</v>
      </c>
      <c r="AK22">
        <f t="shared" si="3"/>
        <v>1</v>
      </c>
      <c r="AM22">
        <f t="shared" si="4"/>
        <v>1</v>
      </c>
      <c r="AO22">
        <f t="shared" si="5"/>
        <v>0</v>
      </c>
      <c r="AQ22">
        <f t="shared" si="6"/>
        <v>1</v>
      </c>
    </row>
    <row r="23" spans="1:43" x14ac:dyDescent="0.3">
      <c r="A23" t="s">
        <v>83</v>
      </c>
      <c r="B23" t="str">
        <f>IF(LOOKUP($A23,'LB pheno'!$B:$B)=$A23,(LOOKUP($A23,'LB pheno'!$B:$B,'LB pheno'!C:C)))</f>
        <v>LTVR</v>
      </c>
      <c r="C23" t="str">
        <f>IF(LOOKUP($A23,'LB pheno'!$B:$B)=$A23,(LOOKUP($A23,'LB pheno'!$B:$B,'LB pheno'!F:F)))</f>
        <v>MS</v>
      </c>
      <c r="D23" t="s">
        <v>65</v>
      </c>
      <c r="E23" t="s">
        <v>65</v>
      </c>
      <c r="F23" t="s">
        <v>55</v>
      </c>
      <c r="G23" t="s">
        <v>86</v>
      </c>
      <c r="H23" t="s">
        <v>65</v>
      </c>
      <c r="I23" t="s">
        <v>65</v>
      </c>
      <c r="J23" t="s">
        <v>86</v>
      </c>
      <c r="K23" t="s">
        <v>86</v>
      </c>
      <c r="L23" t="s">
        <v>59</v>
      </c>
      <c r="M23" t="s">
        <v>59</v>
      </c>
      <c r="N23" t="s">
        <v>56</v>
      </c>
      <c r="O23" t="s">
        <v>56</v>
      </c>
      <c r="P23" t="s">
        <v>59</v>
      </c>
      <c r="Q23" t="s">
        <v>59</v>
      </c>
      <c r="R23" t="s">
        <v>59</v>
      </c>
      <c r="S23" t="s">
        <v>59</v>
      </c>
      <c r="T23" t="s">
        <v>55</v>
      </c>
      <c r="U23" t="s">
        <v>86</v>
      </c>
      <c r="V23" t="s">
        <v>59</v>
      </c>
      <c r="W23" t="s">
        <v>59</v>
      </c>
      <c r="Y23">
        <f t="shared" si="0"/>
        <v>1</v>
      </c>
      <c r="AA23">
        <f t="shared" si="0"/>
        <v>0</v>
      </c>
      <c r="AC23">
        <f t="shared" si="0"/>
        <v>1</v>
      </c>
      <c r="AE23">
        <f t="shared" si="0"/>
        <v>1</v>
      </c>
      <c r="AG23">
        <f t="shared" si="1"/>
        <v>1</v>
      </c>
      <c r="AI23">
        <f t="shared" si="2"/>
        <v>1</v>
      </c>
      <c r="AK23">
        <f t="shared" si="3"/>
        <v>1</v>
      </c>
      <c r="AM23">
        <f t="shared" si="4"/>
        <v>1</v>
      </c>
      <c r="AO23">
        <f t="shared" si="5"/>
        <v>0</v>
      </c>
      <c r="AQ23">
        <f t="shared" si="6"/>
        <v>1</v>
      </c>
    </row>
    <row r="24" spans="1:43" x14ac:dyDescent="0.3">
      <c r="A24" t="s">
        <v>85</v>
      </c>
      <c r="B24" t="str">
        <f>IF(LOOKUP($A24,'LB pheno'!$B:$B)=$A24,(LOOKUP($A24,'LB pheno'!$B:$B,'LB pheno'!C:C)))</f>
        <v>LTVR</v>
      </c>
      <c r="C24" t="str">
        <f>IF(LOOKUP($A24,'LB pheno'!$B:$B)=$A24,(LOOKUP($A24,'LB pheno'!$B:$B,'LB pheno'!F:F)))</f>
        <v>S</v>
      </c>
      <c r="D24" t="s">
        <v>65</v>
      </c>
      <c r="E24" t="s">
        <v>65</v>
      </c>
      <c r="F24" t="s">
        <v>55</v>
      </c>
      <c r="G24" t="s">
        <v>86</v>
      </c>
      <c r="H24" t="s">
        <v>65</v>
      </c>
      <c r="I24" t="s">
        <v>65</v>
      </c>
      <c r="J24" t="s">
        <v>86</v>
      </c>
      <c r="K24" t="s">
        <v>86</v>
      </c>
      <c r="L24" t="s">
        <v>59</v>
      </c>
      <c r="M24" t="s">
        <v>59</v>
      </c>
      <c r="N24" t="s">
        <v>56</v>
      </c>
      <c r="O24" t="s">
        <v>56</v>
      </c>
      <c r="P24" t="s">
        <v>59</v>
      </c>
      <c r="Q24" t="s">
        <v>59</v>
      </c>
      <c r="R24" t="s">
        <v>59</v>
      </c>
      <c r="S24" t="s">
        <v>59</v>
      </c>
      <c r="T24" t="s">
        <v>55</v>
      </c>
      <c r="U24" t="s">
        <v>86</v>
      </c>
      <c r="V24" t="s">
        <v>59</v>
      </c>
      <c r="W24" t="s">
        <v>59</v>
      </c>
      <c r="Y24">
        <f t="shared" si="0"/>
        <v>1</v>
      </c>
      <c r="AA24">
        <f t="shared" si="0"/>
        <v>0</v>
      </c>
      <c r="AC24">
        <f t="shared" si="0"/>
        <v>1</v>
      </c>
      <c r="AE24">
        <f t="shared" si="0"/>
        <v>1</v>
      </c>
      <c r="AG24">
        <f t="shared" si="1"/>
        <v>1</v>
      </c>
      <c r="AI24">
        <f t="shared" si="2"/>
        <v>1</v>
      </c>
      <c r="AK24">
        <f t="shared" si="3"/>
        <v>1</v>
      </c>
      <c r="AM24">
        <f t="shared" si="4"/>
        <v>1</v>
      </c>
      <c r="AO24">
        <f t="shared" si="5"/>
        <v>0</v>
      </c>
      <c r="AQ24">
        <f t="shared" si="6"/>
        <v>1</v>
      </c>
    </row>
    <row r="25" spans="1:43" x14ac:dyDescent="0.3">
      <c r="A25" t="s">
        <v>87</v>
      </c>
      <c r="B25" t="str">
        <f>IF(LOOKUP($A25,'LB pheno'!$B:$B)=$A25,(LOOKUP($A25,'LB pheno'!$B:$B,'LB pheno'!C:C)))</f>
        <v>LTVR</v>
      </c>
      <c r="C25" t="str">
        <f>IF(LOOKUP($A25,'LB pheno'!$B:$B)=$A25,(LOOKUP($A25,'LB pheno'!$B:$B,'LB pheno'!F:F)))</f>
        <v>S</v>
      </c>
      <c r="D25" t="s">
        <v>65</v>
      </c>
      <c r="E25" t="s">
        <v>65</v>
      </c>
      <c r="F25" t="s">
        <v>55</v>
      </c>
      <c r="G25" t="s">
        <v>86</v>
      </c>
      <c r="H25" t="s">
        <v>65</v>
      </c>
      <c r="I25" t="s">
        <v>65</v>
      </c>
      <c r="J25" t="s">
        <v>86</v>
      </c>
      <c r="K25" t="s">
        <v>86</v>
      </c>
      <c r="L25" t="s">
        <v>59</v>
      </c>
      <c r="M25" t="s">
        <v>59</v>
      </c>
      <c r="N25" t="s">
        <v>56</v>
      </c>
      <c r="O25" t="s">
        <v>56</v>
      </c>
      <c r="P25" t="s">
        <v>59</v>
      </c>
      <c r="Q25" t="s">
        <v>59</v>
      </c>
      <c r="R25" t="s">
        <v>59</v>
      </c>
      <c r="S25" t="s">
        <v>59</v>
      </c>
      <c r="T25" t="s">
        <v>55</v>
      </c>
      <c r="U25" t="s">
        <v>86</v>
      </c>
      <c r="V25" t="s">
        <v>59</v>
      </c>
      <c r="W25" t="s">
        <v>59</v>
      </c>
      <c r="Y25">
        <f t="shared" si="0"/>
        <v>1</v>
      </c>
      <c r="AA25">
        <f t="shared" si="0"/>
        <v>0</v>
      </c>
      <c r="AC25">
        <f t="shared" si="0"/>
        <v>1</v>
      </c>
      <c r="AE25">
        <f t="shared" si="0"/>
        <v>1</v>
      </c>
      <c r="AG25">
        <f t="shared" si="1"/>
        <v>1</v>
      </c>
      <c r="AI25">
        <f t="shared" si="2"/>
        <v>1</v>
      </c>
      <c r="AK25">
        <f t="shared" si="3"/>
        <v>1</v>
      </c>
      <c r="AM25">
        <f t="shared" si="4"/>
        <v>1</v>
      </c>
      <c r="AO25">
        <f t="shared" si="5"/>
        <v>0</v>
      </c>
      <c r="AQ25">
        <f t="shared" si="6"/>
        <v>1</v>
      </c>
    </row>
    <row r="26" spans="1:43" x14ac:dyDescent="0.3">
      <c r="A26" s="16" t="s">
        <v>162</v>
      </c>
      <c r="B26" t="str">
        <f>IF(LOOKUP($A26,'LB pheno'!$B:$B)=$A26,(LOOKUP($A26,'LB pheno'!$B:$B,'LB pheno'!C:C)))</f>
        <v>LTVR</v>
      </c>
      <c r="C26" t="str">
        <f>IF(LOOKUP($A26,'LB pheno'!$B:$B)=$A26,(LOOKUP($A26,'LB pheno'!$B:$B,'LB pheno'!F:F)))</f>
        <v>HR</v>
      </c>
      <c r="D26" s="16" t="s">
        <v>65</v>
      </c>
      <c r="E26" s="16" t="s">
        <v>68</v>
      </c>
      <c r="F26" t="s">
        <v>55</v>
      </c>
      <c r="G26" t="s">
        <v>217</v>
      </c>
      <c r="H26" s="16" t="s">
        <v>65</v>
      </c>
      <c r="I26" s="16" t="s">
        <v>68</v>
      </c>
      <c r="J26" s="16" t="s">
        <v>86</v>
      </c>
      <c r="K26" s="16" t="s">
        <v>218</v>
      </c>
      <c r="L26" s="16" t="s">
        <v>59</v>
      </c>
      <c r="M26" s="16" t="s">
        <v>57</v>
      </c>
      <c r="N26" s="16" t="s">
        <v>56</v>
      </c>
      <c r="O26" s="16" t="s">
        <v>69</v>
      </c>
      <c r="P26" s="16" t="s">
        <v>59</v>
      </c>
      <c r="Q26" s="16" t="s">
        <v>57</v>
      </c>
      <c r="R26" s="16" t="s">
        <v>59</v>
      </c>
      <c r="S26" s="16" t="s">
        <v>219</v>
      </c>
      <c r="T26" t="s">
        <v>55</v>
      </c>
      <c r="U26" t="s">
        <v>217</v>
      </c>
      <c r="V26" s="16" t="s">
        <v>59</v>
      </c>
      <c r="W26" s="16" t="s">
        <v>220</v>
      </c>
      <c r="Y26">
        <f t="shared" si="0"/>
        <v>0</v>
      </c>
      <c r="AA26">
        <f t="shared" si="0"/>
        <v>0</v>
      </c>
      <c r="AC26">
        <f t="shared" si="0"/>
        <v>0</v>
      </c>
      <c r="AE26">
        <f t="shared" si="0"/>
        <v>0</v>
      </c>
      <c r="AG26">
        <f t="shared" si="1"/>
        <v>0</v>
      </c>
      <c r="AI26">
        <f t="shared" si="2"/>
        <v>0</v>
      </c>
      <c r="AK26">
        <f t="shared" si="3"/>
        <v>0</v>
      </c>
      <c r="AM26">
        <f t="shared" si="4"/>
        <v>0</v>
      </c>
      <c r="AO26">
        <f t="shared" si="5"/>
        <v>0</v>
      </c>
      <c r="AQ26">
        <f t="shared" si="6"/>
        <v>0</v>
      </c>
    </row>
    <row r="27" spans="1:43" x14ac:dyDescent="0.3">
      <c r="A27" t="s">
        <v>88</v>
      </c>
      <c r="B27" t="str">
        <f>IF(LOOKUP($A27,'LB pheno'!$B:$B)=$A27,(LOOKUP($A27,'LB pheno'!$B:$B,'LB pheno'!C:C)))</f>
        <v>LTVR</v>
      </c>
      <c r="C27" t="str">
        <f>IF(LOOKUP($A27,'LB pheno'!$B:$B)=$A27,(LOOKUP($A27,'LB pheno'!$B:$B,'LB pheno'!F:F)))</f>
        <v>MR</v>
      </c>
      <c r="D27" t="s">
        <v>65</v>
      </c>
      <c r="E27" t="s">
        <v>65</v>
      </c>
      <c r="F27" t="s">
        <v>55</v>
      </c>
      <c r="G27" t="s">
        <v>86</v>
      </c>
      <c r="H27" t="s">
        <v>65</v>
      </c>
      <c r="I27" t="s">
        <v>65</v>
      </c>
      <c r="J27" t="s">
        <v>86</v>
      </c>
      <c r="K27" t="s">
        <v>86</v>
      </c>
      <c r="L27" t="s">
        <v>59</v>
      </c>
      <c r="M27" t="s">
        <v>59</v>
      </c>
      <c r="N27" t="s">
        <v>56</v>
      </c>
      <c r="O27" t="s">
        <v>56</v>
      </c>
      <c r="P27" t="s">
        <v>59</v>
      </c>
      <c r="Q27" t="s">
        <v>59</v>
      </c>
      <c r="R27" t="s">
        <v>59</v>
      </c>
      <c r="S27" t="s">
        <v>59</v>
      </c>
      <c r="T27" t="s">
        <v>55</v>
      </c>
      <c r="U27" t="s">
        <v>86</v>
      </c>
      <c r="V27" t="s">
        <v>59</v>
      </c>
      <c r="W27" t="s">
        <v>59</v>
      </c>
      <c r="Y27">
        <f t="shared" si="0"/>
        <v>1</v>
      </c>
      <c r="AA27">
        <f t="shared" si="0"/>
        <v>0</v>
      </c>
      <c r="AC27">
        <f t="shared" si="0"/>
        <v>1</v>
      </c>
      <c r="AE27">
        <f t="shared" si="0"/>
        <v>1</v>
      </c>
      <c r="AG27">
        <f t="shared" si="1"/>
        <v>1</v>
      </c>
      <c r="AI27">
        <f t="shared" si="2"/>
        <v>1</v>
      </c>
      <c r="AK27">
        <f t="shared" si="3"/>
        <v>1</v>
      </c>
      <c r="AM27">
        <f t="shared" si="4"/>
        <v>1</v>
      </c>
      <c r="AO27">
        <f t="shared" si="5"/>
        <v>0</v>
      </c>
      <c r="AQ27">
        <f t="shared" si="6"/>
        <v>1</v>
      </c>
    </row>
    <row r="28" spans="1:43" x14ac:dyDescent="0.3">
      <c r="A28" t="s">
        <v>165</v>
      </c>
      <c r="B28" t="str">
        <f>IF(LOOKUP($A28,'LB pheno'!$B:$B)=$A28,(LOOKUP($A28,'LB pheno'!$B:$B,'LB pheno'!C:C)))</f>
        <v>LTVR</v>
      </c>
      <c r="C28" t="str">
        <f>IF(LOOKUP($A28,'LB pheno'!$B:$B)=$A28,(LOOKUP($A28,'LB pheno'!$B:$B,'LB pheno'!F:F)))</f>
        <v>S</v>
      </c>
      <c r="D28" t="s">
        <v>65</v>
      </c>
      <c r="E28" t="s">
        <v>65</v>
      </c>
      <c r="F28" t="s">
        <v>55</v>
      </c>
      <c r="G28" t="s">
        <v>86</v>
      </c>
      <c r="H28" t="s">
        <v>65</v>
      </c>
      <c r="I28" t="s">
        <v>65</v>
      </c>
      <c r="J28" t="s">
        <v>86</v>
      </c>
      <c r="K28" t="s">
        <v>86</v>
      </c>
      <c r="L28" t="s">
        <v>59</v>
      </c>
      <c r="M28" t="s">
        <v>59</v>
      </c>
      <c r="N28" t="s">
        <v>56</v>
      </c>
      <c r="O28" t="s">
        <v>56</v>
      </c>
      <c r="P28" t="s">
        <v>59</v>
      </c>
      <c r="Q28" t="s">
        <v>59</v>
      </c>
      <c r="R28" t="s">
        <v>59</v>
      </c>
      <c r="S28" t="s">
        <v>59</v>
      </c>
      <c r="T28" t="s">
        <v>55</v>
      </c>
      <c r="U28" t="s">
        <v>86</v>
      </c>
      <c r="V28" t="s">
        <v>59</v>
      </c>
      <c r="W28" t="s">
        <v>59</v>
      </c>
      <c r="Y28">
        <f t="shared" si="0"/>
        <v>1</v>
      </c>
      <c r="AA28">
        <f t="shared" si="0"/>
        <v>0</v>
      </c>
      <c r="AC28">
        <f t="shared" si="0"/>
        <v>1</v>
      </c>
      <c r="AE28">
        <f t="shared" si="0"/>
        <v>1</v>
      </c>
      <c r="AG28">
        <f t="shared" si="1"/>
        <v>1</v>
      </c>
      <c r="AI28">
        <f t="shared" si="2"/>
        <v>1</v>
      </c>
      <c r="AK28">
        <f t="shared" si="3"/>
        <v>1</v>
      </c>
      <c r="AM28">
        <f t="shared" si="4"/>
        <v>1</v>
      </c>
      <c r="AO28">
        <f t="shared" si="5"/>
        <v>0</v>
      </c>
      <c r="AQ28">
        <f t="shared" si="6"/>
        <v>1</v>
      </c>
    </row>
    <row r="29" spans="1:43" x14ac:dyDescent="0.3">
      <c r="A29" t="s">
        <v>91</v>
      </c>
      <c r="B29" t="str">
        <f>IF(LOOKUP($A29,'LB pheno'!$B:$B)=$A29,(LOOKUP($A29,'LB pheno'!$B:$B,'LB pheno'!C:C)))</f>
        <v>LTVR</v>
      </c>
      <c r="C29" t="str">
        <f>IF(LOOKUP($A29,'LB pheno'!$B:$B)=$A29,(LOOKUP($A29,'LB pheno'!$B:$B,'LB pheno'!F:F)))</f>
        <v>S</v>
      </c>
      <c r="D29" t="s">
        <v>65</v>
      </c>
      <c r="E29" t="s">
        <v>65</v>
      </c>
      <c r="F29" t="s">
        <v>55</v>
      </c>
      <c r="G29" t="s">
        <v>86</v>
      </c>
      <c r="H29" t="s">
        <v>65</v>
      </c>
      <c r="I29" t="s">
        <v>65</v>
      </c>
      <c r="J29" t="s">
        <v>86</v>
      </c>
      <c r="K29" t="s">
        <v>86</v>
      </c>
      <c r="L29" t="s">
        <v>59</v>
      </c>
      <c r="M29" t="s">
        <v>59</v>
      </c>
      <c r="N29" t="s">
        <v>56</v>
      </c>
      <c r="O29" t="s">
        <v>56</v>
      </c>
      <c r="P29" t="s">
        <v>59</v>
      </c>
      <c r="Q29" t="s">
        <v>59</v>
      </c>
      <c r="R29" t="s">
        <v>59</v>
      </c>
      <c r="S29" t="s">
        <v>59</v>
      </c>
      <c r="T29" t="s">
        <v>55</v>
      </c>
      <c r="U29" t="s">
        <v>86</v>
      </c>
      <c r="V29" t="s">
        <v>59</v>
      </c>
      <c r="W29" t="s">
        <v>59</v>
      </c>
      <c r="Y29">
        <f t="shared" si="0"/>
        <v>1</v>
      </c>
      <c r="AA29">
        <f t="shared" si="0"/>
        <v>0</v>
      </c>
      <c r="AC29">
        <f t="shared" si="0"/>
        <v>1</v>
      </c>
      <c r="AE29">
        <f t="shared" si="0"/>
        <v>1</v>
      </c>
      <c r="AG29">
        <f t="shared" si="1"/>
        <v>1</v>
      </c>
      <c r="AI29">
        <f t="shared" si="2"/>
        <v>1</v>
      </c>
      <c r="AK29">
        <f t="shared" si="3"/>
        <v>1</v>
      </c>
      <c r="AM29">
        <f t="shared" si="4"/>
        <v>1</v>
      </c>
      <c r="AO29">
        <f t="shared" si="5"/>
        <v>0</v>
      </c>
      <c r="AQ29">
        <f t="shared" si="6"/>
        <v>1</v>
      </c>
    </row>
    <row r="30" spans="1:43" x14ac:dyDescent="0.3">
      <c r="A30" t="s">
        <v>93</v>
      </c>
      <c r="B30" t="str">
        <f>IF(LOOKUP($A30,'LB pheno'!$B:$B)=$A30,(LOOKUP($A30,'LB pheno'!$B:$B,'LB pheno'!C:C)))</f>
        <v>LTVR</v>
      </c>
      <c r="C30" t="str">
        <f>IF(LOOKUP($A30,'LB pheno'!$B:$B)=$A30,(LOOKUP($A30,'LB pheno'!$B:$B,'LB pheno'!F:F)))</f>
        <v>MS</v>
      </c>
      <c r="D30" t="s">
        <v>65</v>
      </c>
      <c r="E30" t="s">
        <v>65</v>
      </c>
      <c r="F30" t="s">
        <v>55</v>
      </c>
      <c r="G30" t="s">
        <v>86</v>
      </c>
      <c r="H30" t="s">
        <v>65</v>
      </c>
      <c r="I30" t="s">
        <v>65</v>
      </c>
      <c r="J30" t="s">
        <v>86</v>
      </c>
      <c r="K30" t="s">
        <v>86</v>
      </c>
      <c r="L30" t="s">
        <v>59</v>
      </c>
      <c r="M30" t="s">
        <v>59</v>
      </c>
      <c r="N30" t="s">
        <v>56</v>
      </c>
      <c r="O30" t="s">
        <v>56</v>
      </c>
      <c r="P30" t="s">
        <v>59</v>
      </c>
      <c r="Q30" t="s">
        <v>59</v>
      </c>
      <c r="R30" t="s">
        <v>59</v>
      </c>
      <c r="S30" t="s">
        <v>59</v>
      </c>
      <c r="T30" t="s">
        <v>55</v>
      </c>
      <c r="U30" t="s">
        <v>86</v>
      </c>
      <c r="V30" t="s">
        <v>59</v>
      </c>
      <c r="W30" t="s">
        <v>59</v>
      </c>
      <c r="Y30">
        <f t="shared" si="0"/>
        <v>1</v>
      </c>
      <c r="AA30">
        <f t="shared" si="0"/>
        <v>0</v>
      </c>
      <c r="AC30">
        <f t="shared" si="0"/>
        <v>1</v>
      </c>
      <c r="AE30">
        <f t="shared" si="0"/>
        <v>1</v>
      </c>
      <c r="AG30">
        <f t="shared" si="1"/>
        <v>1</v>
      </c>
      <c r="AI30">
        <f t="shared" si="2"/>
        <v>1</v>
      </c>
      <c r="AK30">
        <f t="shared" si="3"/>
        <v>1</v>
      </c>
      <c r="AM30">
        <f t="shared" si="4"/>
        <v>1</v>
      </c>
      <c r="AO30">
        <f t="shared" si="5"/>
        <v>0</v>
      </c>
      <c r="AQ30">
        <f t="shared" si="6"/>
        <v>1</v>
      </c>
    </row>
    <row r="31" spans="1:43" x14ac:dyDescent="0.3">
      <c r="A31" t="s">
        <v>94</v>
      </c>
      <c r="B31" t="str">
        <f>IF(LOOKUP($A31,'LB pheno'!$B:$B)=$A31,(LOOKUP($A31,'LB pheno'!$B:$B,'LB pheno'!C:C)))</f>
        <v>LTVR</v>
      </c>
      <c r="C31" t="str">
        <f>IF(LOOKUP($A31,'LB pheno'!$B:$B)=$A31,(LOOKUP($A31,'LB pheno'!$B:$B,'LB pheno'!F:F)))</f>
        <v>S</v>
      </c>
      <c r="D31" t="s">
        <v>65</v>
      </c>
      <c r="E31" t="s">
        <v>65</v>
      </c>
      <c r="F31" t="s">
        <v>55</v>
      </c>
      <c r="G31" t="s">
        <v>86</v>
      </c>
      <c r="H31" t="s">
        <v>65</v>
      </c>
      <c r="I31" t="s">
        <v>65</v>
      </c>
      <c r="J31" t="s">
        <v>86</v>
      </c>
      <c r="K31" t="s">
        <v>86</v>
      </c>
      <c r="L31" t="s">
        <v>59</v>
      </c>
      <c r="M31" t="s">
        <v>59</v>
      </c>
      <c r="N31" t="s">
        <v>56</v>
      </c>
      <c r="O31" t="s">
        <v>56</v>
      </c>
      <c r="P31" s="16" t="s">
        <v>59</v>
      </c>
      <c r="Q31" s="16" t="s">
        <v>221</v>
      </c>
      <c r="R31" t="s">
        <v>59</v>
      </c>
      <c r="S31" t="s">
        <v>59</v>
      </c>
      <c r="T31" t="s">
        <v>55</v>
      </c>
      <c r="U31" t="s">
        <v>86</v>
      </c>
      <c r="V31" t="s">
        <v>59</v>
      </c>
      <c r="W31" t="s">
        <v>59</v>
      </c>
      <c r="Y31">
        <f t="shared" si="0"/>
        <v>1</v>
      </c>
      <c r="AA31">
        <f t="shared" si="0"/>
        <v>0</v>
      </c>
      <c r="AC31">
        <f t="shared" si="0"/>
        <v>1</v>
      </c>
      <c r="AE31">
        <f t="shared" si="0"/>
        <v>1</v>
      </c>
      <c r="AG31">
        <f t="shared" si="1"/>
        <v>1</v>
      </c>
      <c r="AI31">
        <f t="shared" si="2"/>
        <v>1</v>
      </c>
      <c r="AK31">
        <f t="shared" si="3"/>
        <v>0</v>
      </c>
      <c r="AM31">
        <f t="shared" si="4"/>
        <v>1</v>
      </c>
      <c r="AO31">
        <f t="shared" si="5"/>
        <v>0</v>
      </c>
      <c r="AQ31">
        <f t="shared" si="6"/>
        <v>1</v>
      </c>
    </row>
    <row r="32" spans="1:43" x14ac:dyDescent="0.3">
      <c r="A32" t="s">
        <v>95</v>
      </c>
      <c r="B32" t="str">
        <f>IF(LOOKUP($A32,'LB pheno'!$B:$B)=$A32,(LOOKUP($A32,'LB pheno'!$B:$B,'LB pheno'!C:C)))</f>
        <v>LTVR</v>
      </c>
      <c r="C32" t="str">
        <f>IF(LOOKUP($A32,'LB pheno'!$B:$B)=$A32,(LOOKUP($A32,'LB pheno'!$B:$B,'LB pheno'!F:F)))</f>
        <v>S</v>
      </c>
      <c r="D32" t="s">
        <v>65</v>
      </c>
      <c r="E32" t="s">
        <v>65</v>
      </c>
      <c r="F32" t="s">
        <v>55</v>
      </c>
      <c r="G32" t="s">
        <v>86</v>
      </c>
      <c r="H32" t="s">
        <v>65</v>
      </c>
      <c r="I32" t="s">
        <v>65</v>
      </c>
      <c r="J32" t="s">
        <v>86</v>
      </c>
      <c r="K32" t="s">
        <v>86</v>
      </c>
      <c r="L32" t="s">
        <v>59</v>
      </c>
      <c r="M32" t="s">
        <v>59</v>
      </c>
      <c r="N32" t="s">
        <v>56</v>
      </c>
      <c r="O32" t="s">
        <v>56</v>
      </c>
      <c r="P32" t="s">
        <v>59</v>
      </c>
      <c r="Q32" t="s">
        <v>59</v>
      </c>
      <c r="R32" t="s">
        <v>59</v>
      </c>
      <c r="S32" t="s">
        <v>59</v>
      </c>
      <c r="T32" t="s">
        <v>55</v>
      </c>
      <c r="U32" t="s">
        <v>86</v>
      </c>
      <c r="V32" t="s">
        <v>59</v>
      </c>
      <c r="W32" t="s">
        <v>59</v>
      </c>
      <c r="Y32">
        <f t="shared" si="0"/>
        <v>1</v>
      </c>
      <c r="AA32">
        <f t="shared" si="0"/>
        <v>0</v>
      </c>
      <c r="AC32">
        <f t="shared" si="0"/>
        <v>1</v>
      </c>
      <c r="AE32">
        <f t="shared" si="0"/>
        <v>1</v>
      </c>
      <c r="AG32">
        <f t="shared" si="1"/>
        <v>1</v>
      </c>
      <c r="AI32">
        <f t="shared" si="2"/>
        <v>1</v>
      </c>
      <c r="AK32">
        <f t="shared" si="3"/>
        <v>1</v>
      </c>
      <c r="AM32">
        <f t="shared" si="4"/>
        <v>1</v>
      </c>
      <c r="AO32">
        <f t="shared" si="5"/>
        <v>0</v>
      </c>
      <c r="AQ32">
        <f t="shared" si="6"/>
        <v>1</v>
      </c>
    </row>
    <row r="33" spans="1:43" x14ac:dyDescent="0.3">
      <c r="A33" t="s">
        <v>171</v>
      </c>
      <c r="B33" t="str">
        <f>IF(LOOKUP($A33,'LB pheno'!$B:$B)=$A33,(LOOKUP($A33,'LB pheno'!$B:$B,'LB pheno'!C:C)))</f>
        <v>LTVR</v>
      </c>
      <c r="C33" t="str">
        <f>IF(LOOKUP($A33,'LB pheno'!$B:$B)=$A33,(LOOKUP($A33,'LB pheno'!$B:$B,'LB pheno'!F:F)))</f>
        <v>S</v>
      </c>
      <c r="D33" t="s">
        <v>65</v>
      </c>
      <c r="E33" t="s">
        <v>65</v>
      </c>
      <c r="F33" t="s">
        <v>55</v>
      </c>
      <c r="G33" t="s">
        <v>86</v>
      </c>
      <c r="H33" t="s">
        <v>65</v>
      </c>
      <c r="I33" t="s">
        <v>65</v>
      </c>
      <c r="J33" t="s">
        <v>86</v>
      </c>
      <c r="K33" t="s">
        <v>86</v>
      </c>
      <c r="L33" t="s">
        <v>59</v>
      </c>
      <c r="M33" t="s">
        <v>59</v>
      </c>
      <c r="N33" t="s">
        <v>56</v>
      </c>
      <c r="O33" t="s">
        <v>56</v>
      </c>
      <c r="P33" t="s">
        <v>59</v>
      </c>
      <c r="Q33" t="s">
        <v>59</v>
      </c>
      <c r="R33" t="s">
        <v>59</v>
      </c>
      <c r="S33" t="s">
        <v>59</v>
      </c>
      <c r="T33" t="s">
        <v>55</v>
      </c>
      <c r="U33" t="s">
        <v>86</v>
      </c>
      <c r="V33" t="s">
        <v>59</v>
      </c>
      <c r="W33" t="s">
        <v>59</v>
      </c>
      <c r="Y33">
        <f t="shared" si="0"/>
        <v>1</v>
      </c>
      <c r="AA33">
        <f t="shared" si="0"/>
        <v>0</v>
      </c>
      <c r="AC33">
        <f t="shared" si="0"/>
        <v>1</v>
      </c>
      <c r="AE33">
        <f t="shared" si="0"/>
        <v>1</v>
      </c>
      <c r="AG33">
        <f t="shared" si="1"/>
        <v>1</v>
      </c>
      <c r="AI33">
        <f t="shared" si="2"/>
        <v>1</v>
      </c>
      <c r="AK33">
        <f t="shared" si="3"/>
        <v>1</v>
      </c>
      <c r="AM33">
        <f t="shared" si="4"/>
        <v>1</v>
      </c>
      <c r="AO33">
        <f t="shared" si="5"/>
        <v>0</v>
      </c>
      <c r="AQ33">
        <f t="shared" si="6"/>
        <v>1</v>
      </c>
    </row>
    <row r="34" spans="1:43" x14ac:dyDescent="0.3">
      <c r="A34" t="s">
        <v>173</v>
      </c>
      <c r="B34" t="str">
        <f>IF(LOOKUP($A34,'LB pheno'!$B:$B)=$A34,(LOOKUP($A34,'LB pheno'!$B:$B,'LB pheno'!C:C)))</f>
        <v>LTVR</v>
      </c>
      <c r="C34" t="str">
        <f>IF(LOOKUP($A34,'LB pheno'!$B:$B)=$A34,(LOOKUP($A34,'LB pheno'!$B:$B,'LB pheno'!F:F)))</f>
        <v>S</v>
      </c>
      <c r="D34" t="s">
        <v>65</v>
      </c>
      <c r="E34" t="s">
        <v>65</v>
      </c>
      <c r="F34" t="s">
        <v>55</v>
      </c>
      <c r="G34" t="s">
        <v>86</v>
      </c>
      <c r="H34" t="s">
        <v>65</v>
      </c>
      <c r="I34" t="s">
        <v>65</v>
      </c>
      <c r="J34" t="s">
        <v>86</v>
      </c>
      <c r="K34" t="s">
        <v>86</v>
      </c>
      <c r="L34" t="s">
        <v>59</v>
      </c>
      <c r="M34" t="s">
        <v>59</v>
      </c>
      <c r="N34" t="s">
        <v>56</v>
      </c>
      <c r="O34" t="s">
        <v>56</v>
      </c>
      <c r="P34" t="s">
        <v>59</v>
      </c>
      <c r="Q34" t="s">
        <v>59</v>
      </c>
      <c r="R34" t="s">
        <v>59</v>
      </c>
      <c r="S34" t="s">
        <v>59</v>
      </c>
      <c r="T34" t="s">
        <v>55</v>
      </c>
      <c r="U34" t="s">
        <v>86</v>
      </c>
      <c r="V34" t="s">
        <v>59</v>
      </c>
      <c r="W34" t="s">
        <v>59</v>
      </c>
      <c r="Y34">
        <f t="shared" si="0"/>
        <v>1</v>
      </c>
      <c r="AA34">
        <f t="shared" si="0"/>
        <v>0</v>
      </c>
      <c r="AC34">
        <f t="shared" si="0"/>
        <v>1</v>
      </c>
      <c r="AE34">
        <f t="shared" si="0"/>
        <v>1</v>
      </c>
      <c r="AG34">
        <f t="shared" si="1"/>
        <v>1</v>
      </c>
      <c r="AI34">
        <f t="shared" si="2"/>
        <v>1</v>
      </c>
      <c r="AK34">
        <f t="shared" si="3"/>
        <v>1</v>
      </c>
      <c r="AM34">
        <f t="shared" si="4"/>
        <v>1</v>
      </c>
      <c r="AO34">
        <f t="shared" si="5"/>
        <v>0</v>
      </c>
      <c r="AQ34">
        <f t="shared" si="6"/>
        <v>1</v>
      </c>
    </row>
    <row r="35" spans="1:43" x14ac:dyDescent="0.3">
      <c r="A35" t="s">
        <v>96</v>
      </c>
      <c r="B35" t="str">
        <f>IF(LOOKUP($A35,'LB pheno'!$B:$B)=$A35,(LOOKUP($A35,'LB pheno'!$B:$B,'LB pheno'!C:C)))</f>
        <v>LTVR</v>
      </c>
      <c r="C35" t="str">
        <f>IF(LOOKUP($A35,'LB pheno'!$B:$B)=$A35,(LOOKUP($A35,'LB pheno'!$B:$B,'LB pheno'!F:F)))</f>
        <v>S</v>
      </c>
      <c r="D35" t="s">
        <v>65</v>
      </c>
      <c r="E35" t="s">
        <v>65</v>
      </c>
      <c r="F35" t="s">
        <v>55</v>
      </c>
      <c r="G35" t="s">
        <v>86</v>
      </c>
      <c r="H35" t="s">
        <v>65</v>
      </c>
      <c r="I35" t="s">
        <v>65</v>
      </c>
      <c r="J35" t="s">
        <v>86</v>
      </c>
      <c r="K35" t="s">
        <v>86</v>
      </c>
      <c r="L35" t="s">
        <v>59</v>
      </c>
      <c r="M35" t="s">
        <v>59</v>
      </c>
      <c r="N35" t="s">
        <v>56</v>
      </c>
      <c r="O35" t="s">
        <v>56</v>
      </c>
      <c r="P35" s="16" t="s">
        <v>59</v>
      </c>
      <c r="Q35" s="16" t="s">
        <v>221</v>
      </c>
      <c r="R35" t="s">
        <v>59</v>
      </c>
      <c r="S35" t="s">
        <v>59</v>
      </c>
      <c r="T35" t="s">
        <v>55</v>
      </c>
      <c r="U35" t="s">
        <v>86</v>
      </c>
      <c r="V35" t="s">
        <v>59</v>
      </c>
      <c r="W35" t="s">
        <v>59</v>
      </c>
      <c r="Y35">
        <f t="shared" si="0"/>
        <v>1</v>
      </c>
      <c r="AA35">
        <f t="shared" si="0"/>
        <v>0</v>
      </c>
      <c r="AC35">
        <f t="shared" si="0"/>
        <v>1</v>
      </c>
      <c r="AE35">
        <f t="shared" si="0"/>
        <v>1</v>
      </c>
      <c r="AG35">
        <f t="shared" si="1"/>
        <v>1</v>
      </c>
      <c r="AI35">
        <f t="shared" si="2"/>
        <v>1</v>
      </c>
      <c r="AK35">
        <f t="shared" si="3"/>
        <v>0</v>
      </c>
      <c r="AM35">
        <f t="shared" si="4"/>
        <v>1</v>
      </c>
      <c r="AO35">
        <f t="shared" si="5"/>
        <v>0</v>
      </c>
      <c r="AQ35">
        <f t="shared" si="6"/>
        <v>1</v>
      </c>
    </row>
    <row r="36" spans="1:43" x14ac:dyDescent="0.3">
      <c r="A36" t="s">
        <v>97</v>
      </c>
      <c r="B36" t="str">
        <f>IF(LOOKUP($A36,'LB pheno'!$B:$B)=$A36,(LOOKUP($A36,'LB pheno'!$B:$B,'LB pheno'!C:C)))</f>
        <v>LTVR</v>
      </c>
      <c r="C36" t="str">
        <f>IF(LOOKUP($A36,'LB pheno'!$B:$B)=$A36,(LOOKUP($A36,'LB pheno'!$B:$B,'LB pheno'!F:F)))</f>
        <v>S</v>
      </c>
      <c r="D36" t="s">
        <v>65</v>
      </c>
      <c r="E36" t="s">
        <v>65</v>
      </c>
      <c r="F36" t="s">
        <v>55</v>
      </c>
      <c r="G36" t="s">
        <v>86</v>
      </c>
      <c r="H36" t="s">
        <v>65</v>
      </c>
      <c r="I36" t="s">
        <v>65</v>
      </c>
      <c r="J36" t="s">
        <v>86</v>
      </c>
      <c r="K36" t="s">
        <v>86</v>
      </c>
      <c r="L36" t="s">
        <v>59</v>
      </c>
      <c r="M36" t="s">
        <v>59</v>
      </c>
      <c r="N36" t="s">
        <v>56</v>
      </c>
      <c r="O36" t="s">
        <v>56</v>
      </c>
      <c r="P36" t="s">
        <v>59</v>
      </c>
      <c r="Q36" t="s">
        <v>59</v>
      </c>
      <c r="R36" t="s">
        <v>59</v>
      </c>
      <c r="S36" t="s">
        <v>59</v>
      </c>
      <c r="T36" t="s">
        <v>55</v>
      </c>
      <c r="U36" t="s">
        <v>86</v>
      </c>
      <c r="V36" t="s">
        <v>59</v>
      </c>
      <c r="W36" t="s">
        <v>59</v>
      </c>
      <c r="Y36">
        <f t="shared" si="0"/>
        <v>1</v>
      </c>
      <c r="AA36">
        <f t="shared" si="0"/>
        <v>0</v>
      </c>
      <c r="AC36">
        <f t="shared" si="0"/>
        <v>1</v>
      </c>
      <c r="AE36">
        <f t="shared" si="0"/>
        <v>1</v>
      </c>
      <c r="AG36">
        <f t="shared" si="1"/>
        <v>1</v>
      </c>
      <c r="AI36">
        <f t="shared" si="2"/>
        <v>1</v>
      </c>
      <c r="AK36">
        <f t="shared" si="3"/>
        <v>1</v>
      </c>
      <c r="AM36">
        <f t="shared" si="4"/>
        <v>1</v>
      </c>
      <c r="AO36">
        <f t="shared" si="5"/>
        <v>0</v>
      </c>
      <c r="AQ36">
        <f t="shared" si="6"/>
        <v>1</v>
      </c>
    </row>
    <row r="37" spans="1:43" x14ac:dyDescent="0.3">
      <c r="A37" t="s">
        <v>99</v>
      </c>
      <c r="B37" t="str">
        <f>IF(LOOKUP($A37,'LB pheno'!$B:$B)=$A37,(LOOKUP($A37,'LB pheno'!$B:$B,'LB pheno'!C:C)))</f>
        <v>LTVR</v>
      </c>
      <c r="C37" t="str">
        <f>IF(LOOKUP($A37,'LB pheno'!$B:$B)=$A37,(LOOKUP($A37,'LB pheno'!$B:$B,'LB pheno'!F:F)))</f>
        <v>MR</v>
      </c>
      <c r="D37" t="s">
        <v>65</v>
      </c>
      <c r="E37" t="s">
        <v>65</v>
      </c>
      <c r="F37" t="s">
        <v>55</v>
      </c>
      <c r="G37" t="s">
        <v>86</v>
      </c>
      <c r="H37" t="s">
        <v>65</v>
      </c>
      <c r="I37" t="s">
        <v>65</v>
      </c>
      <c r="J37" t="s">
        <v>86</v>
      </c>
      <c r="K37" t="s">
        <v>86</v>
      </c>
      <c r="L37" t="s">
        <v>59</v>
      </c>
      <c r="M37" t="s">
        <v>59</v>
      </c>
      <c r="N37" t="s">
        <v>56</v>
      </c>
      <c r="O37" t="s">
        <v>56</v>
      </c>
      <c r="P37" t="s">
        <v>59</v>
      </c>
      <c r="Q37" t="s">
        <v>59</v>
      </c>
      <c r="R37" t="s">
        <v>59</v>
      </c>
      <c r="S37" t="s">
        <v>59</v>
      </c>
      <c r="T37" t="s">
        <v>55</v>
      </c>
      <c r="U37" t="s">
        <v>86</v>
      </c>
      <c r="V37" t="s">
        <v>59</v>
      </c>
      <c r="W37" t="s">
        <v>59</v>
      </c>
      <c r="Y37">
        <f t="shared" si="0"/>
        <v>1</v>
      </c>
      <c r="AA37">
        <f t="shared" si="0"/>
        <v>0</v>
      </c>
      <c r="AC37">
        <f t="shared" si="0"/>
        <v>1</v>
      </c>
      <c r="AE37">
        <f t="shared" si="0"/>
        <v>1</v>
      </c>
      <c r="AG37">
        <f t="shared" si="1"/>
        <v>1</v>
      </c>
      <c r="AI37">
        <f t="shared" si="2"/>
        <v>1</v>
      </c>
      <c r="AK37">
        <f t="shared" si="3"/>
        <v>1</v>
      </c>
      <c r="AM37">
        <f t="shared" si="4"/>
        <v>1</v>
      </c>
      <c r="AO37">
        <f t="shared" si="5"/>
        <v>0</v>
      </c>
      <c r="AQ37">
        <f t="shared" si="6"/>
        <v>1</v>
      </c>
    </row>
    <row r="38" spans="1:43" x14ac:dyDescent="0.3">
      <c r="A38" t="s">
        <v>100</v>
      </c>
      <c r="B38" t="str">
        <f>IF(LOOKUP($A38,'LB pheno'!$B:$B)=$A38,(LOOKUP($A38,'LB pheno'!$B:$B,'LB pheno'!C:C)))</f>
        <v>LTVR</v>
      </c>
      <c r="C38" t="str">
        <f>IF(LOOKUP($A38,'LB pheno'!$B:$B)=$A38,(LOOKUP($A38,'LB pheno'!$B:$B,'LB pheno'!F:F)))</f>
        <v>R</v>
      </c>
      <c r="D38" t="s">
        <v>65</v>
      </c>
      <c r="E38" t="s">
        <v>65</v>
      </c>
      <c r="F38" t="s">
        <v>55</v>
      </c>
      <c r="G38" t="s">
        <v>86</v>
      </c>
      <c r="H38" t="s">
        <v>65</v>
      </c>
      <c r="I38" t="s">
        <v>65</v>
      </c>
      <c r="J38" t="s">
        <v>86</v>
      </c>
      <c r="K38" t="s">
        <v>86</v>
      </c>
      <c r="L38" t="s">
        <v>59</v>
      </c>
      <c r="M38" t="s">
        <v>59</v>
      </c>
      <c r="N38" t="s">
        <v>56</v>
      </c>
      <c r="O38" t="s">
        <v>56</v>
      </c>
      <c r="P38" t="s">
        <v>59</v>
      </c>
      <c r="Q38" t="s">
        <v>59</v>
      </c>
      <c r="R38" t="s">
        <v>59</v>
      </c>
      <c r="S38" t="s">
        <v>59</v>
      </c>
      <c r="T38" t="s">
        <v>55</v>
      </c>
      <c r="U38" t="s">
        <v>86</v>
      </c>
      <c r="V38" t="s">
        <v>59</v>
      </c>
      <c r="W38" t="s">
        <v>59</v>
      </c>
      <c r="Y38">
        <f t="shared" si="0"/>
        <v>1</v>
      </c>
      <c r="AA38">
        <f t="shared" si="0"/>
        <v>0</v>
      </c>
      <c r="AC38">
        <f t="shared" si="0"/>
        <v>1</v>
      </c>
      <c r="AE38">
        <f t="shared" si="0"/>
        <v>1</v>
      </c>
      <c r="AG38">
        <f t="shared" si="1"/>
        <v>1</v>
      </c>
      <c r="AI38">
        <f t="shared" si="2"/>
        <v>1</v>
      </c>
      <c r="AK38">
        <f t="shared" si="3"/>
        <v>1</v>
      </c>
      <c r="AM38">
        <f t="shared" si="4"/>
        <v>1</v>
      </c>
      <c r="AO38">
        <f t="shared" si="5"/>
        <v>0</v>
      </c>
      <c r="AQ38">
        <f t="shared" si="6"/>
        <v>1</v>
      </c>
    </row>
    <row r="39" spans="1:43" x14ac:dyDescent="0.3">
      <c r="A39" t="s">
        <v>176</v>
      </c>
      <c r="B39" t="str">
        <f>IF(LOOKUP($A39,'LB pheno'!$B:$B)=$A39,(LOOKUP($A39,'LB pheno'!$B:$B,'LB pheno'!C:C)))</f>
        <v>LTVR</v>
      </c>
      <c r="C39" t="str">
        <f>IF(LOOKUP($A39,'LB pheno'!$B:$B)=$A39,(LOOKUP($A39,'LB pheno'!$B:$B,'LB pheno'!F:F)))</f>
        <v>Rpi gene?</v>
      </c>
      <c r="D39" t="s">
        <v>65</v>
      </c>
      <c r="E39" t="s">
        <v>65</v>
      </c>
      <c r="F39" t="s">
        <v>55</v>
      </c>
      <c r="G39" t="s">
        <v>86</v>
      </c>
      <c r="H39" t="s">
        <v>65</v>
      </c>
      <c r="I39" t="s">
        <v>65</v>
      </c>
      <c r="J39" t="s">
        <v>86</v>
      </c>
      <c r="K39" t="s">
        <v>86</v>
      </c>
      <c r="L39" t="s">
        <v>59</v>
      </c>
      <c r="M39" t="s">
        <v>59</v>
      </c>
      <c r="N39" t="s">
        <v>56</v>
      </c>
      <c r="O39" t="s">
        <v>56</v>
      </c>
      <c r="P39" t="s">
        <v>59</v>
      </c>
      <c r="Q39" t="s">
        <v>59</v>
      </c>
      <c r="R39" t="s">
        <v>59</v>
      </c>
      <c r="S39" t="s">
        <v>59</v>
      </c>
      <c r="T39" t="s">
        <v>55</v>
      </c>
      <c r="U39" t="s">
        <v>86</v>
      </c>
      <c r="V39" t="s">
        <v>59</v>
      </c>
      <c r="W39" t="s">
        <v>59</v>
      </c>
      <c r="Y39">
        <f t="shared" si="0"/>
        <v>1</v>
      </c>
      <c r="AA39">
        <f t="shared" si="0"/>
        <v>0</v>
      </c>
      <c r="AC39">
        <f t="shared" si="0"/>
        <v>1</v>
      </c>
      <c r="AE39">
        <f t="shared" si="0"/>
        <v>1</v>
      </c>
      <c r="AG39">
        <f t="shared" si="1"/>
        <v>1</v>
      </c>
      <c r="AI39">
        <f t="shared" si="2"/>
        <v>1</v>
      </c>
      <c r="AK39">
        <f t="shared" si="3"/>
        <v>1</v>
      </c>
      <c r="AM39">
        <f t="shared" si="4"/>
        <v>1</v>
      </c>
      <c r="AO39">
        <f t="shared" si="5"/>
        <v>0</v>
      </c>
      <c r="AQ39">
        <f t="shared" si="6"/>
        <v>1</v>
      </c>
    </row>
    <row r="40" spans="1:43" x14ac:dyDescent="0.3">
      <c r="A40" t="s">
        <v>103</v>
      </c>
      <c r="B40" t="str">
        <f>IF(LOOKUP($A40,'LB pheno'!$B:$B)=$A40,(LOOKUP($A40,'LB pheno'!$B:$B,'LB pheno'!C:C)))</f>
        <v>LTVR</v>
      </c>
      <c r="C40" t="str">
        <f>IF(LOOKUP($A40,'LB pheno'!$B:$B)=$A40,(LOOKUP($A40,'LB pheno'!$B:$B,'LB pheno'!F:F)))</f>
        <v>MR</v>
      </c>
      <c r="D40" t="s">
        <v>65</v>
      </c>
      <c r="E40" t="s">
        <v>65</v>
      </c>
      <c r="F40" t="s">
        <v>55</v>
      </c>
      <c r="G40" t="s">
        <v>86</v>
      </c>
      <c r="H40" t="s">
        <v>65</v>
      </c>
      <c r="I40" t="s">
        <v>65</v>
      </c>
      <c r="J40" t="s">
        <v>86</v>
      </c>
      <c r="K40" t="s">
        <v>86</v>
      </c>
      <c r="L40" t="s">
        <v>59</v>
      </c>
      <c r="M40" t="s">
        <v>59</v>
      </c>
      <c r="N40" t="s">
        <v>56</v>
      </c>
      <c r="O40" t="s">
        <v>56</v>
      </c>
      <c r="P40" t="s">
        <v>59</v>
      </c>
      <c r="Q40" t="s">
        <v>59</v>
      </c>
      <c r="R40" t="s">
        <v>59</v>
      </c>
      <c r="S40" t="s">
        <v>59</v>
      </c>
      <c r="T40" t="s">
        <v>55</v>
      </c>
      <c r="U40" t="s">
        <v>86</v>
      </c>
      <c r="V40" t="s">
        <v>59</v>
      </c>
      <c r="W40" t="s">
        <v>59</v>
      </c>
      <c r="Y40">
        <f t="shared" si="0"/>
        <v>1</v>
      </c>
      <c r="AA40">
        <f t="shared" si="0"/>
        <v>0</v>
      </c>
      <c r="AC40">
        <f t="shared" si="0"/>
        <v>1</v>
      </c>
      <c r="AE40">
        <f t="shared" si="0"/>
        <v>1</v>
      </c>
      <c r="AG40">
        <f t="shared" si="1"/>
        <v>1</v>
      </c>
      <c r="AI40">
        <f t="shared" si="2"/>
        <v>1</v>
      </c>
      <c r="AK40">
        <f t="shared" si="3"/>
        <v>1</v>
      </c>
      <c r="AM40">
        <f t="shared" si="4"/>
        <v>1</v>
      </c>
      <c r="AO40">
        <f t="shared" si="5"/>
        <v>0</v>
      </c>
      <c r="AQ40">
        <f t="shared" si="6"/>
        <v>1</v>
      </c>
    </row>
    <row r="41" spans="1:43" x14ac:dyDescent="0.3">
      <c r="A41" t="s">
        <v>106</v>
      </c>
      <c r="B41" t="str">
        <f>IF(LOOKUP($A41,'LB pheno'!$B:$B)=$A41,(LOOKUP($A41,'LB pheno'!$B:$B,'LB pheno'!C:C)))</f>
        <v>LTVR</v>
      </c>
      <c r="C41" t="str">
        <f>IF(LOOKUP($A41,'LB pheno'!$B:$B)=$A41,(LOOKUP($A41,'LB pheno'!$B:$B,'LB pheno'!F:F)))</f>
        <v>MS</v>
      </c>
      <c r="D41" t="s">
        <v>65</v>
      </c>
      <c r="E41" t="s">
        <v>65</v>
      </c>
      <c r="F41" t="s">
        <v>55</v>
      </c>
      <c r="G41" t="s">
        <v>86</v>
      </c>
      <c r="H41" t="s">
        <v>65</v>
      </c>
      <c r="I41" t="s">
        <v>65</v>
      </c>
      <c r="J41" t="s">
        <v>86</v>
      </c>
      <c r="K41" t="s">
        <v>86</v>
      </c>
      <c r="L41" t="s">
        <v>59</v>
      </c>
      <c r="M41" t="s">
        <v>59</v>
      </c>
      <c r="N41" t="s">
        <v>56</v>
      </c>
      <c r="O41" t="s">
        <v>56</v>
      </c>
      <c r="P41" t="s">
        <v>59</v>
      </c>
      <c r="Q41" t="s">
        <v>59</v>
      </c>
      <c r="R41" t="s">
        <v>59</v>
      </c>
      <c r="S41" t="s">
        <v>59</v>
      </c>
      <c r="T41" t="s">
        <v>55</v>
      </c>
      <c r="U41" t="s">
        <v>86</v>
      </c>
      <c r="V41" t="s">
        <v>59</v>
      </c>
      <c r="W41" t="s">
        <v>59</v>
      </c>
      <c r="Y41">
        <f t="shared" si="0"/>
        <v>1</v>
      </c>
      <c r="AA41">
        <f t="shared" si="0"/>
        <v>0</v>
      </c>
      <c r="AC41">
        <f t="shared" si="0"/>
        <v>1</v>
      </c>
      <c r="AE41">
        <f t="shared" si="0"/>
        <v>1</v>
      </c>
      <c r="AG41">
        <f t="shared" si="1"/>
        <v>1</v>
      </c>
      <c r="AI41">
        <f t="shared" si="2"/>
        <v>1</v>
      </c>
      <c r="AK41">
        <f t="shared" si="3"/>
        <v>1</v>
      </c>
      <c r="AM41">
        <f t="shared" si="4"/>
        <v>1</v>
      </c>
      <c r="AO41">
        <f t="shared" si="5"/>
        <v>0</v>
      </c>
      <c r="AQ41">
        <f t="shared" si="6"/>
        <v>1</v>
      </c>
    </row>
    <row r="42" spans="1:43" x14ac:dyDescent="0.3">
      <c r="A42" t="s">
        <v>177</v>
      </c>
      <c r="B42" t="str">
        <f>IF(LOOKUP($A42,'LB pheno'!$B:$B)=$A42,(LOOKUP($A42,'LB pheno'!$B:$B,'LB pheno'!C:C)))</f>
        <v>LTVR</v>
      </c>
      <c r="C42" t="str">
        <f>IF(LOOKUP($A42,'LB pheno'!$B:$B)=$A42,(LOOKUP($A42,'LB pheno'!$B:$B,'LB pheno'!F:F)))</f>
        <v>S</v>
      </c>
      <c r="D42" t="s">
        <v>65</v>
      </c>
      <c r="E42" t="s">
        <v>65</v>
      </c>
      <c r="F42" t="s">
        <v>55</v>
      </c>
      <c r="G42" t="s">
        <v>86</v>
      </c>
      <c r="H42" t="s">
        <v>65</v>
      </c>
      <c r="I42" t="s">
        <v>65</v>
      </c>
      <c r="J42" t="s">
        <v>86</v>
      </c>
      <c r="K42" t="s">
        <v>86</v>
      </c>
      <c r="L42" t="s">
        <v>59</v>
      </c>
      <c r="M42" t="s">
        <v>59</v>
      </c>
      <c r="N42" t="s">
        <v>56</v>
      </c>
      <c r="O42" t="s">
        <v>56</v>
      </c>
      <c r="P42" t="s">
        <v>59</v>
      </c>
      <c r="Q42" t="s">
        <v>59</v>
      </c>
      <c r="R42" t="s">
        <v>59</v>
      </c>
      <c r="S42" t="s">
        <v>59</v>
      </c>
      <c r="T42" t="s">
        <v>55</v>
      </c>
      <c r="U42" t="s">
        <v>86</v>
      </c>
      <c r="V42" t="s">
        <v>59</v>
      </c>
      <c r="W42" t="s">
        <v>59</v>
      </c>
      <c r="Y42">
        <f t="shared" si="0"/>
        <v>1</v>
      </c>
      <c r="AA42">
        <f t="shared" si="0"/>
        <v>0</v>
      </c>
      <c r="AC42">
        <f t="shared" si="0"/>
        <v>1</v>
      </c>
      <c r="AE42">
        <f t="shared" si="0"/>
        <v>1</v>
      </c>
      <c r="AG42">
        <f t="shared" si="1"/>
        <v>1</v>
      </c>
      <c r="AI42">
        <f t="shared" si="2"/>
        <v>1</v>
      </c>
      <c r="AK42">
        <f t="shared" si="3"/>
        <v>1</v>
      </c>
      <c r="AM42">
        <f t="shared" si="4"/>
        <v>1</v>
      </c>
      <c r="AO42">
        <f t="shared" si="5"/>
        <v>0</v>
      </c>
      <c r="AQ42">
        <f t="shared" si="6"/>
        <v>1</v>
      </c>
    </row>
    <row r="43" spans="1:43" x14ac:dyDescent="0.3">
      <c r="A43" t="s">
        <v>178</v>
      </c>
      <c r="B43" t="str">
        <f>IF(LOOKUP($A43,'LB pheno'!$B:$B)=$A43,(LOOKUP($A43,'LB pheno'!$B:$B,'LB pheno'!C:C)))</f>
        <v>LTVR</v>
      </c>
      <c r="C43" t="str">
        <f>IF(LOOKUP($A43,'LB pheno'!$B:$B)=$A43,(LOOKUP($A43,'LB pheno'!$B:$B,'LB pheno'!F:F)))</f>
        <v>S</v>
      </c>
      <c r="D43" t="s">
        <v>65</v>
      </c>
      <c r="E43" t="s">
        <v>65</v>
      </c>
      <c r="F43" t="s">
        <v>55</v>
      </c>
      <c r="G43" t="s">
        <v>86</v>
      </c>
      <c r="H43" t="s">
        <v>65</v>
      </c>
      <c r="I43" t="s">
        <v>65</v>
      </c>
      <c r="J43" t="s">
        <v>86</v>
      </c>
      <c r="K43" t="s">
        <v>86</v>
      </c>
      <c r="L43" t="s">
        <v>59</v>
      </c>
      <c r="M43" t="s">
        <v>59</v>
      </c>
      <c r="N43" t="s">
        <v>56</v>
      </c>
      <c r="O43" t="s">
        <v>56</v>
      </c>
      <c r="P43" t="s">
        <v>59</v>
      </c>
      <c r="Q43" t="s">
        <v>59</v>
      </c>
      <c r="R43" t="s">
        <v>59</v>
      </c>
      <c r="S43" t="s">
        <v>59</v>
      </c>
      <c r="T43" t="s">
        <v>55</v>
      </c>
      <c r="U43" t="s">
        <v>86</v>
      </c>
      <c r="V43" t="s">
        <v>59</v>
      </c>
      <c r="W43" t="s">
        <v>59</v>
      </c>
      <c r="Y43">
        <f t="shared" si="0"/>
        <v>1</v>
      </c>
      <c r="AA43">
        <f t="shared" si="0"/>
        <v>0</v>
      </c>
      <c r="AC43">
        <f t="shared" si="0"/>
        <v>1</v>
      </c>
      <c r="AE43">
        <f t="shared" si="0"/>
        <v>1</v>
      </c>
      <c r="AG43">
        <f t="shared" si="1"/>
        <v>1</v>
      </c>
      <c r="AI43">
        <f t="shared" si="2"/>
        <v>1</v>
      </c>
      <c r="AK43">
        <f t="shared" si="3"/>
        <v>1</v>
      </c>
      <c r="AM43">
        <f t="shared" si="4"/>
        <v>1</v>
      </c>
      <c r="AO43">
        <f t="shared" si="5"/>
        <v>0</v>
      </c>
      <c r="AQ43">
        <f t="shared" si="6"/>
        <v>1</v>
      </c>
    </row>
    <row r="44" spans="1:43" x14ac:dyDescent="0.3">
      <c r="A44" t="s">
        <v>107</v>
      </c>
      <c r="B44" t="str">
        <f>IF(LOOKUP($A44,'LB pheno'!$B:$B)=$A44,(LOOKUP($A44,'LB pheno'!$B:$B,'LB pheno'!C:C)))</f>
        <v>LTVR</v>
      </c>
      <c r="C44" t="str">
        <f>IF(LOOKUP($A44,'LB pheno'!$B:$B)=$A44,(LOOKUP($A44,'LB pheno'!$B:$B,'LB pheno'!F:F)))</f>
        <v>S</v>
      </c>
      <c r="D44" t="s">
        <v>65</v>
      </c>
      <c r="E44" t="s">
        <v>65</v>
      </c>
      <c r="F44" t="s">
        <v>55</v>
      </c>
      <c r="G44" t="s">
        <v>86</v>
      </c>
      <c r="H44" t="s">
        <v>65</v>
      </c>
      <c r="I44" t="s">
        <v>65</v>
      </c>
      <c r="J44" t="s">
        <v>86</v>
      </c>
      <c r="K44" t="s">
        <v>86</v>
      </c>
      <c r="L44" t="s">
        <v>59</v>
      </c>
      <c r="M44" t="s">
        <v>59</v>
      </c>
      <c r="N44" t="s">
        <v>56</v>
      </c>
      <c r="O44" t="s">
        <v>56</v>
      </c>
      <c r="P44" t="s">
        <v>59</v>
      </c>
      <c r="Q44" t="s">
        <v>59</v>
      </c>
      <c r="R44" t="s">
        <v>59</v>
      </c>
      <c r="S44" t="s">
        <v>59</v>
      </c>
      <c r="T44" t="s">
        <v>55</v>
      </c>
      <c r="U44" t="s">
        <v>86</v>
      </c>
      <c r="V44" t="s">
        <v>59</v>
      </c>
      <c r="W44" t="s">
        <v>59</v>
      </c>
      <c r="Y44">
        <f t="shared" si="0"/>
        <v>1</v>
      </c>
      <c r="AA44">
        <f t="shared" si="0"/>
        <v>0</v>
      </c>
      <c r="AC44">
        <f t="shared" si="0"/>
        <v>1</v>
      </c>
      <c r="AE44">
        <f t="shared" si="0"/>
        <v>1</v>
      </c>
      <c r="AG44">
        <f t="shared" si="1"/>
        <v>1</v>
      </c>
      <c r="AI44">
        <f t="shared" si="2"/>
        <v>1</v>
      </c>
      <c r="AK44">
        <f t="shared" si="3"/>
        <v>1</v>
      </c>
      <c r="AM44">
        <f t="shared" si="4"/>
        <v>1</v>
      </c>
      <c r="AO44">
        <f t="shared" si="5"/>
        <v>0</v>
      </c>
      <c r="AQ44">
        <f t="shared" si="6"/>
        <v>1</v>
      </c>
    </row>
    <row r="45" spans="1:43" x14ac:dyDescent="0.3">
      <c r="A45" t="s">
        <v>108</v>
      </c>
      <c r="B45" t="str">
        <f>IF(LOOKUP($A45,'LB pheno'!$B:$B)=$A45,(LOOKUP($A45,'LB pheno'!$B:$B,'LB pheno'!C:C)))</f>
        <v>LTVR</v>
      </c>
      <c r="C45" t="str">
        <f>IF(LOOKUP($A45,'LB pheno'!$B:$B)=$A45,(LOOKUP($A45,'LB pheno'!$B:$B,'LB pheno'!F:F)))</f>
        <v>S</v>
      </c>
      <c r="D45" t="s">
        <v>65</v>
      </c>
      <c r="E45" t="s">
        <v>65</v>
      </c>
      <c r="F45" t="s">
        <v>55</v>
      </c>
      <c r="G45" t="s">
        <v>86</v>
      </c>
      <c r="H45" t="s">
        <v>65</v>
      </c>
      <c r="I45" t="s">
        <v>65</v>
      </c>
      <c r="J45" t="s">
        <v>86</v>
      </c>
      <c r="K45" t="s">
        <v>86</v>
      </c>
      <c r="L45" t="s">
        <v>59</v>
      </c>
      <c r="M45" t="s">
        <v>59</v>
      </c>
      <c r="N45" t="s">
        <v>56</v>
      </c>
      <c r="O45" t="s">
        <v>56</v>
      </c>
      <c r="P45" t="s">
        <v>59</v>
      </c>
      <c r="Q45" t="s">
        <v>59</v>
      </c>
      <c r="R45" t="s">
        <v>59</v>
      </c>
      <c r="S45" t="s">
        <v>59</v>
      </c>
      <c r="T45" t="s">
        <v>55</v>
      </c>
      <c r="U45" t="s">
        <v>86</v>
      </c>
      <c r="V45" t="s">
        <v>59</v>
      </c>
      <c r="W45" t="s">
        <v>59</v>
      </c>
      <c r="Y45">
        <f t="shared" si="0"/>
        <v>1</v>
      </c>
      <c r="AA45">
        <f t="shared" si="0"/>
        <v>0</v>
      </c>
      <c r="AC45">
        <f t="shared" si="0"/>
        <v>1</v>
      </c>
      <c r="AE45">
        <f t="shared" si="0"/>
        <v>1</v>
      </c>
      <c r="AG45">
        <f t="shared" si="1"/>
        <v>1</v>
      </c>
      <c r="AI45">
        <f t="shared" si="2"/>
        <v>1</v>
      </c>
      <c r="AK45">
        <f t="shared" si="3"/>
        <v>1</v>
      </c>
      <c r="AM45">
        <f t="shared" si="4"/>
        <v>1</v>
      </c>
      <c r="AO45">
        <f t="shared" si="5"/>
        <v>0</v>
      </c>
      <c r="AQ45">
        <f t="shared" si="6"/>
        <v>1</v>
      </c>
    </row>
    <row r="46" spans="1:43" x14ac:dyDescent="0.3">
      <c r="A46" t="s">
        <v>109</v>
      </c>
      <c r="B46" t="str">
        <f>IF(LOOKUP($A46,'LB pheno'!$B:$B)=$A46,(LOOKUP($A46,'LB pheno'!$B:$B,'LB pheno'!C:C)))</f>
        <v>LTVR</v>
      </c>
      <c r="C46" t="str">
        <f>IF(LOOKUP($A46,'LB pheno'!$B:$B)=$A46,(LOOKUP($A46,'LB pheno'!$B:$B,'LB pheno'!F:F)))</f>
        <v>MS</v>
      </c>
      <c r="D46" t="s">
        <v>65</v>
      </c>
      <c r="E46" t="s">
        <v>65</v>
      </c>
      <c r="F46" t="s">
        <v>55</v>
      </c>
      <c r="G46" t="s">
        <v>86</v>
      </c>
      <c r="H46" t="s">
        <v>65</v>
      </c>
      <c r="I46" t="s">
        <v>65</v>
      </c>
      <c r="J46" t="s">
        <v>86</v>
      </c>
      <c r="K46" t="s">
        <v>86</v>
      </c>
      <c r="L46" t="s">
        <v>59</v>
      </c>
      <c r="M46" t="s">
        <v>59</v>
      </c>
      <c r="N46" t="s">
        <v>56</v>
      </c>
      <c r="O46" t="s">
        <v>56</v>
      </c>
      <c r="P46" t="s">
        <v>59</v>
      </c>
      <c r="Q46" t="s">
        <v>59</v>
      </c>
      <c r="R46" t="s">
        <v>59</v>
      </c>
      <c r="S46" t="s">
        <v>59</v>
      </c>
      <c r="T46" t="s">
        <v>55</v>
      </c>
      <c r="U46" t="s">
        <v>86</v>
      </c>
      <c r="V46" t="s">
        <v>59</v>
      </c>
      <c r="W46" t="s">
        <v>59</v>
      </c>
      <c r="Y46">
        <f t="shared" si="0"/>
        <v>1</v>
      </c>
      <c r="AA46">
        <f t="shared" si="0"/>
        <v>0</v>
      </c>
      <c r="AC46">
        <f t="shared" si="0"/>
        <v>1</v>
      </c>
      <c r="AE46">
        <f t="shared" si="0"/>
        <v>1</v>
      </c>
      <c r="AG46">
        <f t="shared" si="1"/>
        <v>1</v>
      </c>
      <c r="AI46">
        <f t="shared" si="2"/>
        <v>1</v>
      </c>
      <c r="AK46">
        <f t="shared" si="3"/>
        <v>1</v>
      </c>
      <c r="AM46">
        <f t="shared" si="4"/>
        <v>1</v>
      </c>
      <c r="AO46">
        <f t="shared" si="5"/>
        <v>0</v>
      </c>
      <c r="AQ46">
        <f t="shared" si="6"/>
        <v>1</v>
      </c>
    </row>
    <row r="47" spans="1:43" x14ac:dyDescent="0.3">
      <c r="A47" t="s">
        <v>113</v>
      </c>
      <c r="B47" t="str">
        <f>IF(LOOKUP($A47,'LB pheno'!$B:$B)=$A47,(LOOKUP($A47,'LB pheno'!$B:$B,'LB pheno'!C:C)))</f>
        <v>LTVR</v>
      </c>
      <c r="C47" t="str">
        <f>IF(LOOKUP($A47,'LB pheno'!$B:$B)=$A47,(LOOKUP($A47,'LB pheno'!$B:$B,'LB pheno'!F:F)))</f>
        <v>MR</v>
      </c>
      <c r="D47" t="s">
        <v>65</v>
      </c>
      <c r="E47" t="s">
        <v>65</v>
      </c>
      <c r="F47" t="s">
        <v>55</v>
      </c>
      <c r="G47" t="s">
        <v>86</v>
      </c>
      <c r="H47" t="s">
        <v>65</v>
      </c>
      <c r="I47" t="s">
        <v>65</v>
      </c>
      <c r="J47" t="s">
        <v>86</v>
      </c>
      <c r="K47" t="s">
        <v>86</v>
      </c>
      <c r="L47" t="s">
        <v>59</v>
      </c>
      <c r="M47" t="s">
        <v>59</v>
      </c>
      <c r="N47" t="s">
        <v>56</v>
      </c>
      <c r="O47" t="s">
        <v>56</v>
      </c>
      <c r="P47" t="s">
        <v>59</v>
      </c>
      <c r="Q47" t="s">
        <v>59</v>
      </c>
      <c r="R47" t="s">
        <v>59</v>
      </c>
      <c r="S47" t="s">
        <v>59</v>
      </c>
      <c r="T47" t="s">
        <v>55</v>
      </c>
      <c r="U47" t="s">
        <v>86</v>
      </c>
      <c r="V47" t="s">
        <v>59</v>
      </c>
      <c r="W47" t="s">
        <v>59</v>
      </c>
      <c r="Y47">
        <f t="shared" si="0"/>
        <v>1</v>
      </c>
      <c r="AA47">
        <f t="shared" si="0"/>
        <v>0</v>
      </c>
      <c r="AC47">
        <f t="shared" si="0"/>
        <v>1</v>
      </c>
      <c r="AE47">
        <f t="shared" si="0"/>
        <v>1</v>
      </c>
      <c r="AG47">
        <f t="shared" si="1"/>
        <v>1</v>
      </c>
      <c r="AI47">
        <f t="shared" si="2"/>
        <v>1</v>
      </c>
      <c r="AK47">
        <f t="shared" si="3"/>
        <v>1</v>
      </c>
      <c r="AM47">
        <f t="shared" si="4"/>
        <v>1</v>
      </c>
      <c r="AO47">
        <f t="shared" si="5"/>
        <v>0</v>
      </c>
      <c r="AQ47">
        <f t="shared" si="6"/>
        <v>1</v>
      </c>
    </row>
    <row r="48" spans="1:43" x14ac:dyDescent="0.3">
      <c r="A48" t="s">
        <v>114</v>
      </c>
      <c r="B48" t="str">
        <f>IF(LOOKUP($A48,'LB pheno'!$B:$B)=$A48,(LOOKUP($A48,'LB pheno'!$B:$B,'LB pheno'!C:C)))</f>
        <v>BW</v>
      </c>
      <c r="C48" t="str">
        <f>IF(LOOKUP($A48,'LB pheno'!$B:$B)=$A48,(LOOKUP($A48,'LB pheno'!$B:$B,'LB pheno'!F:F)))</f>
        <v>S</v>
      </c>
      <c r="D48" t="s">
        <v>65</v>
      </c>
      <c r="E48" t="s">
        <v>65</v>
      </c>
      <c r="F48" t="s">
        <v>55</v>
      </c>
      <c r="G48" t="s">
        <v>86</v>
      </c>
      <c r="H48" t="s">
        <v>65</v>
      </c>
      <c r="I48" t="s">
        <v>65</v>
      </c>
      <c r="J48" t="s">
        <v>86</v>
      </c>
      <c r="K48" t="s">
        <v>86</v>
      </c>
      <c r="L48" t="s">
        <v>59</v>
      </c>
      <c r="M48" t="s">
        <v>59</v>
      </c>
      <c r="N48" t="s">
        <v>56</v>
      </c>
      <c r="O48" t="s">
        <v>56</v>
      </c>
      <c r="P48" t="s">
        <v>59</v>
      </c>
      <c r="Q48" t="s">
        <v>59</v>
      </c>
      <c r="R48" t="s">
        <v>59</v>
      </c>
      <c r="S48" t="s">
        <v>59</v>
      </c>
      <c r="T48" t="s">
        <v>55</v>
      </c>
      <c r="U48" t="s">
        <v>86</v>
      </c>
      <c r="V48" t="s">
        <v>59</v>
      </c>
      <c r="W48" t="s">
        <v>59</v>
      </c>
      <c r="Y48">
        <f t="shared" si="0"/>
        <v>1</v>
      </c>
      <c r="AA48">
        <f t="shared" si="0"/>
        <v>0</v>
      </c>
      <c r="AC48">
        <f t="shared" si="0"/>
        <v>1</v>
      </c>
      <c r="AE48">
        <f t="shared" si="0"/>
        <v>1</v>
      </c>
      <c r="AG48">
        <f t="shared" si="1"/>
        <v>1</v>
      </c>
      <c r="AI48">
        <f t="shared" si="2"/>
        <v>1</v>
      </c>
      <c r="AK48">
        <f t="shared" si="3"/>
        <v>1</v>
      </c>
      <c r="AM48">
        <f t="shared" si="4"/>
        <v>1</v>
      </c>
      <c r="AO48">
        <f t="shared" si="5"/>
        <v>0</v>
      </c>
      <c r="AQ48">
        <f t="shared" si="6"/>
        <v>1</v>
      </c>
    </row>
    <row r="49" spans="1:43" x14ac:dyDescent="0.3">
      <c r="A49" t="s">
        <v>179</v>
      </c>
      <c r="B49" t="str">
        <f>IF(LOOKUP($A49,'LB pheno'!$B:$B)=$A49,(LOOKUP($A49,'LB pheno'!$B:$B,'LB pheno'!C:C)))</f>
        <v>BW</v>
      </c>
      <c r="C49" t="str">
        <f>IF(LOOKUP($A49,'LB pheno'!$B:$B)=$A49,(LOOKUP($A49,'LB pheno'!$B:$B,'LB pheno'!F:F)))</f>
        <v>MR</v>
      </c>
      <c r="D49" t="s">
        <v>65</v>
      </c>
      <c r="E49" t="s">
        <v>65</v>
      </c>
      <c r="F49" t="s">
        <v>55</v>
      </c>
      <c r="G49" t="s">
        <v>86</v>
      </c>
      <c r="H49" t="s">
        <v>65</v>
      </c>
      <c r="I49" t="s">
        <v>65</v>
      </c>
      <c r="J49" t="s">
        <v>86</v>
      </c>
      <c r="K49" t="s">
        <v>86</v>
      </c>
      <c r="L49" t="s">
        <v>59</v>
      </c>
      <c r="M49" t="s">
        <v>59</v>
      </c>
      <c r="N49" s="16" t="s">
        <v>56</v>
      </c>
      <c r="O49" s="16" t="s">
        <v>221</v>
      </c>
      <c r="P49" t="s">
        <v>59</v>
      </c>
      <c r="Q49" t="s">
        <v>59</v>
      </c>
      <c r="R49" t="s">
        <v>59</v>
      </c>
      <c r="S49" t="s">
        <v>59</v>
      </c>
      <c r="T49" t="s">
        <v>55</v>
      </c>
      <c r="U49" t="s">
        <v>86</v>
      </c>
      <c r="V49" t="s">
        <v>59</v>
      </c>
      <c r="W49" t="s">
        <v>59</v>
      </c>
      <c r="Y49">
        <f t="shared" si="0"/>
        <v>1</v>
      </c>
      <c r="AA49">
        <f t="shared" si="0"/>
        <v>0</v>
      </c>
      <c r="AC49">
        <f t="shared" si="0"/>
        <v>1</v>
      </c>
      <c r="AE49">
        <f t="shared" si="0"/>
        <v>1</v>
      </c>
      <c r="AG49">
        <f t="shared" si="1"/>
        <v>1</v>
      </c>
      <c r="AI49">
        <f t="shared" si="2"/>
        <v>0</v>
      </c>
      <c r="AK49">
        <f t="shared" si="3"/>
        <v>1</v>
      </c>
      <c r="AM49">
        <f t="shared" si="4"/>
        <v>1</v>
      </c>
      <c r="AO49">
        <f t="shared" si="5"/>
        <v>0</v>
      </c>
      <c r="AQ49">
        <f t="shared" si="6"/>
        <v>1</v>
      </c>
    </row>
    <row r="50" spans="1:43" x14ac:dyDescent="0.3">
      <c r="A50" t="s">
        <v>116</v>
      </c>
      <c r="B50" t="str">
        <f>IF(LOOKUP($A50,'LB pheno'!$B:$B)=$A50,(LOOKUP($A50,'LB pheno'!$B:$B,'LB pheno'!C:C)))</f>
        <v>LTVR</v>
      </c>
      <c r="C50" t="str">
        <f>IF(LOOKUP($A50,'LB pheno'!$B:$B)=$A50,(LOOKUP($A50,'LB pheno'!$B:$B,'LB pheno'!F:F)))</f>
        <v>S</v>
      </c>
      <c r="D50" t="s">
        <v>65</v>
      </c>
      <c r="E50" t="s">
        <v>65</v>
      </c>
      <c r="F50" t="s">
        <v>55</v>
      </c>
      <c r="G50" t="s">
        <v>86</v>
      </c>
      <c r="H50" t="s">
        <v>65</v>
      </c>
      <c r="I50" t="s">
        <v>65</v>
      </c>
      <c r="J50" t="s">
        <v>86</v>
      </c>
      <c r="K50" t="s">
        <v>86</v>
      </c>
      <c r="L50" t="s">
        <v>59</v>
      </c>
      <c r="M50" t="s">
        <v>59</v>
      </c>
      <c r="N50" t="s">
        <v>56</v>
      </c>
      <c r="O50" t="s">
        <v>56</v>
      </c>
      <c r="P50" t="s">
        <v>59</v>
      </c>
      <c r="Q50" t="s">
        <v>59</v>
      </c>
      <c r="R50" t="s">
        <v>59</v>
      </c>
      <c r="S50" t="s">
        <v>59</v>
      </c>
      <c r="T50" t="s">
        <v>55</v>
      </c>
      <c r="U50" t="s">
        <v>86</v>
      </c>
      <c r="V50" t="s">
        <v>59</v>
      </c>
      <c r="W50" t="s">
        <v>59</v>
      </c>
      <c r="Y50">
        <f t="shared" si="0"/>
        <v>1</v>
      </c>
      <c r="AA50">
        <f t="shared" si="0"/>
        <v>0</v>
      </c>
      <c r="AC50">
        <f t="shared" si="0"/>
        <v>1</v>
      </c>
      <c r="AE50">
        <f t="shared" si="0"/>
        <v>1</v>
      </c>
      <c r="AG50">
        <f t="shared" si="1"/>
        <v>1</v>
      </c>
      <c r="AI50">
        <f t="shared" si="2"/>
        <v>1</v>
      </c>
      <c r="AK50">
        <f t="shared" si="3"/>
        <v>1</v>
      </c>
      <c r="AM50">
        <f t="shared" si="4"/>
        <v>1</v>
      </c>
      <c r="AO50">
        <f t="shared" si="5"/>
        <v>0</v>
      </c>
      <c r="AQ50">
        <f t="shared" si="6"/>
        <v>1</v>
      </c>
    </row>
    <row r="51" spans="1:43" x14ac:dyDescent="0.3">
      <c r="A51" t="s">
        <v>117</v>
      </c>
      <c r="B51" t="str">
        <f>IF(LOOKUP($A51,'LB pheno'!$B:$B)=$A51,(LOOKUP($A51,'LB pheno'!$B:$B,'LB pheno'!C:C)))</f>
        <v>LTVR</v>
      </c>
      <c r="C51" t="str">
        <f>IF(LOOKUP($A51,'LB pheno'!$B:$B)=$A51,(LOOKUP($A51,'LB pheno'!$B:$B,'LB pheno'!F:F)))</f>
        <v>S</v>
      </c>
      <c r="D51" t="s">
        <v>65</v>
      </c>
      <c r="E51" t="s">
        <v>65</v>
      </c>
      <c r="F51" t="s">
        <v>55</v>
      </c>
      <c r="G51" t="s">
        <v>86</v>
      </c>
      <c r="H51" t="s">
        <v>65</v>
      </c>
      <c r="I51" t="s">
        <v>65</v>
      </c>
      <c r="J51" t="s">
        <v>86</v>
      </c>
      <c r="K51" t="s">
        <v>86</v>
      </c>
      <c r="L51" t="s">
        <v>59</v>
      </c>
      <c r="M51" t="s">
        <v>59</v>
      </c>
      <c r="N51" t="s">
        <v>56</v>
      </c>
      <c r="O51" t="s">
        <v>56</v>
      </c>
      <c r="P51" t="s">
        <v>59</v>
      </c>
      <c r="Q51" t="s">
        <v>59</v>
      </c>
      <c r="R51" t="s">
        <v>59</v>
      </c>
      <c r="S51" t="s">
        <v>59</v>
      </c>
      <c r="T51" t="s">
        <v>55</v>
      </c>
      <c r="U51" t="s">
        <v>86</v>
      </c>
      <c r="V51" t="s">
        <v>59</v>
      </c>
      <c r="W51" t="s">
        <v>59</v>
      </c>
      <c r="Y51">
        <f t="shared" si="0"/>
        <v>1</v>
      </c>
      <c r="AA51">
        <f t="shared" si="0"/>
        <v>0</v>
      </c>
      <c r="AC51">
        <f t="shared" si="0"/>
        <v>1</v>
      </c>
      <c r="AE51">
        <f t="shared" si="0"/>
        <v>1</v>
      </c>
      <c r="AG51">
        <f t="shared" si="1"/>
        <v>1</v>
      </c>
      <c r="AI51">
        <f t="shared" si="2"/>
        <v>1</v>
      </c>
      <c r="AK51">
        <f t="shared" si="3"/>
        <v>1</v>
      </c>
      <c r="AM51">
        <f t="shared" si="4"/>
        <v>1</v>
      </c>
      <c r="AO51">
        <f t="shared" si="5"/>
        <v>0</v>
      </c>
      <c r="AQ51">
        <f t="shared" si="6"/>
        <v>1</v>
      </c>
    </row>
    <row r="52" spans="1:43" x14ac:dyDescent="0.3">
      <c r="A52" t="s">
        <v>119</v>
      </c>
      <c r="B52" t="str">
        <f>IF(LOOKUP($A52,'LB pheno'!$B:$B)=$A52,(LOOKUP($A52,'LB pheno'!$B:$B,'LB pheno'!C:C)))</f>
        <v>LTVR</v>
      </c>
      <c r="C52" t="str">
        <f>IF(LOOKUP($A52,'LB pheno'!$B:$B)=$A52,(LOOKUP($A52,'LB pheno'!$B:$B,'LB pheno'!F:F)))</f>
        <v>MS</v>
      </c>
      <c r="D52" t="s">
        <v>65</v>
      </c>
      <c r="E52" t="s">
        <v>65</v>
      </c>
      <c r="F52" t="s">
        <v>55</v>
      </c>
      <c r="G52" t="s">
        <v>86</v>
      </c>
      <c r="H52" t="s">
        <v>65</v>
      </c>
      <c r="I52" t="s">
        <v>65</v>
      </c>
      <c r="J52" t="s">
        <v>86</v>
      </c>
      <c r="K52" t="s">
        <v>86</v>
      </c>
      <c r="L52" t="s">
        <v>59</v>
      </c>
      <c r="M52" t="s">
        <v>59</v>
      </c>
      <c r="N52" t="s">
        <v>56</v>
      </c>
      <c r="O52" t="s">
        <v>56</v>
      </c>
      <c r="P52" t="s">
        <v>59</v>
      </c>
      <c r="Q52" t="s">
        <v>59</v>
      </c>
      <c r="R52" t="s">
        <v>59</v>
      </c>
      <c r="S52" t="s">
        <v>59</v>
      </c>
      <c r="T52" t="s">
        <v>55</v>
      </c>
      <c r="U52" t="s">
        <v>86</v>
      </c>
      <c r="V52" t="s">
        <v>59</v>
      </c>
      <c r="W52" t="s">
        <v>59</v>
      </c>
      <c r="Y52">
        <f t="shared" si="0"/>
        <v>1</v>
      </c>
      <c r="AA52">
        <f t="shared" si="0"/>
        <v>0</v>
      </c>
      <c r="AC52">
        <f t="shared" si="0"/>
        <v>1</v>
      </c>
      <c r="AE52">
        <f t="shared" si="0"/>
        <v>1</v>
      </c>
      <c r="AG52">
        <f t="shared" si="1"/>
        <v>1</v>
      </c>
      <c r="AI52">
        <f t="shared" si="2"/>
        <v>1</v>
      </c>
      <c r="AK52">
        <f t="shared" si="3"/>
        <v>1</v>
      </c>
      <c r="AM52">
        <f t="shared" si="4"/>
        <v>1</v>
      </c>
      <c r="AO52">
        <f t="shared" si="5"/>
        <v>0</v>
      </c>
      <c r="AQ52">
        <f t="shared" si="6"/>
        <v>1</v>
      </c>
    </row>
    <row r="53" spans="1:43" x14ac:dyDescent="0.3">
      <c r="A53" t="s">
        <v>121</v>
      </c>
      <c r="B53" t="str">
        <f>IF(LOOKUP($A53,'LB pheno'!$B:$B)=$A53,(LOOKUP($A53,'LB pheno'!$B:$B,'LB pheno'!C:C)))</f>
        <v>LTVR</v>
      </c>
      <c r="C53" t="str">
        <f>IF(LOOKUP($A53,'LB pheno'!$B:$B)=$A53,(LOOKUP($A53,'LB pheno'!$B:$B,'LB pheno'!F:F)))</f>
        <v>HS</v>
      </c>
      <c r="D53" t="s">
        <v>65</v>
      </c>
      <c r="E53" t="s">
        <v>65</v>
      </c>
      <c r="F53" t="s">
        <v>55</v>
      </c>
      <c r="G53" t="s">
        <v>86</v>
      </c>
      <c r="H53" t="s">
        <v>65</v>
      </c>
      <c r="I53" t="s">
        <v>65</v>
      </c>
      <c r="J53" t="s">
        <v>86</v>
      </c>
      <c r="K53" t="s">
        <v>86</v>
      </c>
      <c r="L53" t="s">
        <v>59</v>
      </c>
      <c r="M53" t="s">
        <v>59</v>
      </c>
      <c r="N53" t="s">
        <v>56</v>
      </c>
      <c r="O53" t="s">
        <v>56</v>
      </c>
      <c r="P53" t="s">
        <v>59</v>
      </c>
      <c r="Q53" t="s">
        <v>59</v>
      </c>
      <c r="R53" t="s">
        <v>59</v>
      </c>
      <c r="S53" t="s">
        <v>59</v>
      </c>
      <c r="T53" t="s">
        <v>55</v>
      </c>
      <c r="U53" t="s">
        <v>86</v>
      </c>
      <c r="V53" t="s">
        <v>59</v>
      </c>
      <c r="W53" t="s">
        <v>59</v>
      </c>
      <c r="Y53">
        <f t="shared" si="0"/>
        <v>1</v>
      </c>
      <c r="AA53">
        <f t="shared" si="0"/>
        <v>0</v>
      </c>
      <c r="AC53">
        <f t="shared" si="0"/>
        <v>1</v>
      </c>
      <c r="AE53">
        <f t="shared" si="0"/>
        <v>1</v>
      </c>
      <c r="AG53">
        <f t="shared" si="1"/>
        <v>1</v>
      </c>
      <c r="AI53">
        <f t="shared" si="2"/>
        <v>1</v>
      </c>
      <c r="AK53">
        <f t="shared" si="3"/>
        <v>1</v>
      </c>
      <c r="AM53">
        <f t="shared" si="4"/>
        <v>1</v>
      </c>
      <c r="AO53">
        <f t="shared" si="5"/>
        <v>0</v>
      </c>
      <c r="AQ53">
        <f t="shared" si="6"/>
        <v>1</v>
      </c>
    </row>
    <row r="54" spans="1:43" x14ac:dyDescent="0.3">
      <c r="A54" t="s">
        <v>122</v>
      </c>
      <c r="B54" t="str">
        <f>IF(LOOKUP($A54,'LB pheno'!$B:$B)=$A54,(LOOKUP($A54,'LB pheno'!$B:$B,'LB pheno'!C:C)))</f>
        <v>LTVR</v>
      </c>
      <c r="C54" t="str">
        <f>IF(LOOKUP($A54,'LB pheno'!$B:$B)=$A54,(LOOKUP($A54,'LB pheno'!$B:$B,'LB pheno'!F:F)))</f>
        <v>MR</v>
      </c>
      <c r="D54" t="s">
        <v>65</v>
      </c>
      <c r="E54" t="s">
        <v>65</v>
      </c>
      <c r="F54" t="s">
        <v>55</v>
      </c>
      <c r="G54" t="s">
        <v>86</v>
      </c>
      <c r="H54" t="s">
        <v>65</v>
      </c>
      <c r="I54" t="s">
        <v>65</v>
      </c>
      <c r="J54" t="s">
        <v>86</v>
      </c>
      <c r="K54" t="s">
        <v>86</v>
      </c>
      <c r="L54" t="s">
        <v>59</v>
      </c>
      <c r="M54" t="s">
        <v>59</v>
      </c>
      <c r="N54" t="s">
        <v>56</v>
      </c>
      <c r="O54" t="s">
        <v>56</v>
      </c>
      <c r="P54" t="s">
        <v>59</v>
      </c>
      <c r="Q54" t="s">
        <v>59</v>
      </c>
      <c r="R54" t="s">
        <v>59</v>
      </c>
      <c r="S54" t="s">
        <v>59</v>
      </c>
      <c r="T54" t="s">
        <v>55</v>
      </c>
      <c r="U54" t="s">
        <v>86</v>
      </c>
      <c r="V54" t="s">
        <v>59</v>
      </c>
      <c r="W54" t="s">
        <v>59</v>
      </c>
      <c r="Y54">
        <f t="shared" si="0"/>
        <v>1</v>
      </c>
      <c r="AA54">
        <f t="shared" si="0"/>
        <v>0</v>
      </c>
      <c r="AC54">
        <f t="shared" si="0"/>
        <v>1</v>
      </c>
      <c r="AE54">
        <f t="shared" si="0"/>
        <v>1</v>
      </c>
      <c r="AG54">
        <f t="shared" si="1"/>
        <v>1</v>
      </c>
      <c r="AI54">
        <f t="shared" si="2"/>
        <v>1</v>
      </c>
      <c r="AK54">
        <f t="shared" si="3"/>
        <v>1</v>
      </c>
      <c r="AM54">
        <f t="shared" si="4"/>
        <v>1</v>
      </c>
      <c r="AO54">
        <f t="shared" si="5"/>
        <v>0</v>
      </c>
      <c r="AQ54">
        <f t="shared" si="6"/>
        <v>1</v>
      </c>
    </row>
    <row r="55" spans="1:43" x14ac:dyDescent="0.3">
      <c r="A55" t="s">
        <v>126</v>
      </c>
      <c r="B55" t="str">
        <f>IF(LOOKUP($A55,'LB pheno'!$B:$B)=$A55,(LOOKUP($A55,'LB pheno'!$B:$B,'LB pheno'!C:C)))</f>
        <v>LTVR</v>
      </c>
      <c r="C55" t="str">
        <f>IF(LOOKUP($A55,'LB pheno'!$B:$B)=$A55,(LOOKUP($A55,'LB pheno'!$B:$B,'LB pheno'!F:F)))</f>
        <v>S</v>
      </c>
      <c r="D55" t="s">
        <v>65</v>
      </c>
      <c r="E55" t="s">
        <v>65</v>
      </c>
      <c r="F55" t="s">
        <v>55</v>
      </c>
      <c r="G55" t="s">
        <v>86</v>
      </c>
      <c r="H55" t="s">
        <v>65</v>
      </c>
      <c r="I55" t="s">
        <v>65</v>
      </c>
      <c r="J55" t="s">
        <v>86</v>
      </c>
      <c r="K55" t="s">
        <v>86</v>
      </c>
      <c r="L55" t="s">
        <v>59</v>
      </c>
      <c r="M55" t="s">
        <v>59</v>
      </c>
      <c r="N55" t="s">
        <v>56</v>
      </c>
      <c r="O55" t="s">
        <v>56</v>
      </c>
      <c r="P55" t="s">
        <v>59</v>
      </c>
      <c r="Q55" t="s">
        <v>59</v>
      </c>
      <c r="R55" t="s">
        <v>59</v>
      </c>
      <c r="S55" t="s">
        <v>59</v>
      </c>
      <c r="T55" t="s">
        <v>55</v>
      </c>
      <c r="U55" t="s">
        <v>86</v>
      </c>
      <c r="V55" t="s">
        <v>59</v>
      </c>
      <c r="W55" t="s">
        <v>59</v>
      </c>
      <c r="Y55">
        <f t="shared" si="0"/>
        <v>1</v>
      </c>
      <c r="AA55">
        <f t="shared" si="0"/>
        <v>0</v>
      </c>
      <c r="AC55">
        <f t="shared" si="0"/>
        <v>1</v>
      </c>
      <c r="AE55">
        <f t="shared" si="0"/>
        <v>1</v>
      </c>
      <c r="AG55">
        <f t="shared" si="1"/>
        <v>1</v>
      </c>
      <c r="AI55">
        <f t="shared" si="2"/>
        <v>1</v>
      </c>
      <c r="AK55">
        <f t="shared" si="3"/>
        <v>1</v>
      </c>
      <c r="AM55">
        <f t="shared" si="4"/>
        <v>1</v>
      </c>
      <c r="AO55">
        <f t="shared" si="5"/>
        <v>0</v>
      </c>
      <c r="AQ55">
        <f t="shared" si="6"/>
        <v>1</v>
      </c>
    </row>
    <row r="56" spans="1:43" x14ac:dyDescent="0.3">
      <c r="A56" t="s">
        <v>127</v>
      </c>
      <c r="B56" t="str">
        <f>IF(LOOKUP($A56,'LB pheno'!$B:$B)=$A56,(LOOKUP($A56,'LB pheno'!$B:$B,'LB pheno'!C:C)))</f>
        <v>LTVR</v>
      </c>
      <c r="C56" t="str">
        <f>IF(LOOKUP($A56,'LB pheno'!$B:$B)=$A56,(LOOKUP($A56,'LB pheno'!$B:$B,'LB pheno'!F:F)))</f>
        <v>S</v>
      </c>
      <c r="D56" t="s">
        <v>65</v>
      </c>
      <c r="E56" t="s">
        <v>65</v>
      </c>
      <c r="F56" t="s">
        <v>55</v>
      </c>
      <c r="G56" t="s">
        <v>86</v>
      </c>
      <c r="H56" t="s">
        <v>65</v>
      </c>
      <c r="I56" t="s">
        <v>65</v>
      </c>
      <c r="J56" t="s">
        <v>86</v>
      </c>
      <c r="K56" t="s">
        <v>86</v>
      </c>
      <c r="L56" t="s">
        <v>59</v>
      </c>
      <c r="M56" t="s">
        <v>59</v>
      </c>
      <c r="N56" t="s">
        <v>56</v>
      </c>
      <c r="O56" t="s">
        <v>56</v>
      </c>
      <c r="P56" t="s">
        <v>59</v>
      </c>
      <c r="Q56" t="s">
        <v>59</v>
      </c>
      <c r="R56" t="s">
        <v>59</v>
      </c>
      <c r="S56" t="s">
        <v>59</v>
      </c>
      <c r="T56" t="s">
        <v>55</v>
      </c>
      <c r="U56" t="s">
        <v>86</v>
      </c>
      <c r="V56" t="s">
        <v>59</v>
      </c>
      <c r="W56" t="s">
        <v>59</v>
      </c>
      <c r="Y56">
        <f t="shared" si="0"/>
        <v>1</v>
      </c>
      <c r="AA56">
        <f t="shared" si="0"/>
        <v>0</v>
      </c>
      <c r="AC56">
        <f t="shared" si="0"/>
        <v>1</v>
      </c>
      <c r="AE56">
        <f t="shared" si="0"/>
        <v>1</v>
      </c>
      <c r="AG56">
        <f t="shared" si="1"/>
        <v>1</v>
      </c>
      <c r="AI56">
        <f t="shared" si="2"/>
        <v>1</v>
      </c>
      <c r="AK56">
        <f t="shared" si="3"/>
        <v>1</v>
      </c>
      <c r="AM56">
        <f t="shared" si="4"/>
        <v>1</v>
      </c>
      <c r="AO56">
        <f t="shared" si="5"/>
        <v>0</v>
      </c>
      <c r="AQ56">
        <f t="shared" si="6"/>
        <v>1</v>
      </c>
    </row>
    <row r="57" spans="1:43" x14ac:dyDescent="0.3">
      <c r="A57" t="s">
        <v>128</v>
      </c>
      <c r="B57" t="str">
        <f>IF(LOOKUP($A57,'LB pheno'!$B:$B)=$A57,(LOOKUP($A57,'LB pheno'!$B:$B,'LB pheno'!C:C)))</f>
        <v>LTVR</v>
      </c>
      <c r="C57" t="str">
        <f>IF(LOOKUP($A57,'LB pheno'!$B:$B)=$A57,(LOOKUP($A57,'LB pheno'!$B:$B,'LB pheno'!F:F)))</f>
        <v>S</v>
      </c>
      <c r="D57" t="s">
        <v>65</v>
      </c>
      <c r="E57" t="s">
        <v>65</v>
      </c>
      <c r="F57" t="s">
        <v>55</v>
      </c>
      <c r="G57" t="s">
        <v>86</v>
      </c>
      <c r="H57" t="s">
        <v>65</v>
      </c>
      <c r="I57" t="s">
        <v>65</v>
      </c>
      <c r="J57" t="s">
        <v>86</v>
      </c>
      <c r="K57" t="s">
        <v>86</v>
      </c>
      <c r="L57" t="s">
        <v>59</v>
      </c>
      <c r="M57" t="s">
        <v>59</v>
      </c>
      <c r="N57" t="s">
        <v>56</v>
      </c>
      <c r="O57" t="s">
        <v>56</v>
      </c>
      <c r="P57" t="s">
        <v>59</v>
      </c>
      <c r="Q57" t="s">
        <v>59</v>
      </c>
      <c r="R57" t="s">
        <v>59</v>
      </c>
      <c r="S57" t="s">
        <v>59</v>
      </c>
      <c r="T57" t="s">
        <v>55</v>
      </c>
      <c r="U57" t="s">
        <v>86</v>
      </c>
      <c r="V57" t="s">
        <v>59</v>
      </c>
      <c r="W57" t="s">
        <v>59</v>
      </c>
      <c r="Y57">
        <f t="shared" si="0"/>
        <v>1</v>
      </c>
      <c r="AA57">
        <f t="shared" si="0"/>
        <v>0</v>
      </c>
      <c r="AC57">
        <f t="shared" si="0"/>
        <v>1</v>
      </c>
      <c r="AE57">
        <f t="shared" si="0"/>
        <v>1</v>
      </c>
      <c r="AG57">
        <f t="shared" si="1"/>
        <v>1</v>
      </c>
      <c r="AI57">
        <f t="shared" si="2"/>
        <v>1</v>
      </c>
      <c r="AK57">
        <f t="shared" si="3"/>
        <v>1</v>
      </c>
      <c r="AM57">
        <f t="shared" si="4"/>
        <v>1</v>
      </c>
      <c r="AO57">
        <f t="shared" si="5"/>
        <v>0</v>
      </c>
      <c r="AQ57">
        <f t="shared" si="6"/>
        <v>1</v>
      </c>
    </row>
    <row r="58" spans="1:43" x14ac:dyDescent="0.3">
      <c r="A58" t="s">
        <v>181</v>
      </c>
      <c r="B58" t="str">
        <f>IF(LOOKUP($A58,'LB pheno'!$B:$B)=$A58,(LOOKUP($A58,'LB pheno'!$B:$B,'LB pheno'!C:C)))</f>
        <v>LTVR</v>
      </c>
      <c r="C58" t="str">
        <f>IF(LOOKUP($A58,'LB pheno'!$B:$B)=$A58,(LOOKUP($A58,'LB pheno'!$B:$B,'LB pheno'!F:F)))</f>
        <v>MR</v>
      </c>
      <c r="D58" t="s">
        <v>65</v>
      </c>
      <c r="E58" t="s">
        <v>65</v>
      </c>
      <c r="F58" t="s">
        <v>55</v>
      </c>
      <c r="G58" t="s">
        <v>86</v>
      </c>
      <c r="H58" t="s">
        <v>65</v>
      </c>
      <c r="I58" t="s">
        <v>65</v>
      </c>
      <c r="J58" t="s">
        <v>86</v>
      </c>
      <c r="K58" t="s">
        <v>86</v>
      </c>
      <c r="L58" t="s">
        <v>59</v>
      </c>
      <c r="M58" t="s">
        <v>59</v>
      </c>
      <c r="N58" t="s">
        <v>56</v>
      </c>
      <c r="O58" t="s">
        <v>56</v>
      </c>
      <c r="P58" t="s">
        <v>59</v>
      </c>
      <c r="Q58" t="s">
        <v>59</v>
      </c>
      <c r="R58" t="s">
        <v>59</v>
      </c>
      <c r="S58" t="s">
        <v>59</v>
      </c>
      <c r="T58" t="s">
        <v>55</v>
      </c>
      <c r="U58" t="s">
        <v>86</v>
      </c>
      <c r="V58" t="s">
        <v>59</v>
      </c>
      <c r="W58" t="s">
        <v>59</v>
      </c>
      <c r="Y58">
        <f t="shared" si="0"/>
        <v>1</v>
      </c>
      <c r="AA58">
        <f t="shared" si="0"/>
        <v>0</v>
      </c>
      <c r="AC58">
        <f t="shared" si="0"/>
        <v>1</v>
      </c>
      <c r="AE58">
        <f t="shared" si="0"/>
        <v>1</v>
      </c>
      <c r="AG58">
        <f t="shared" si="1"/>
        <v>1</v>
      </c>
      <c r="AI58">
        <f t="shared" si="2"/>
        <v>1</v>
      </c>
      <c r="AK58">
        <f t="shared" si="3"/>
        <v>1</v>
      </c>
      <c r="AM58">
        <f t="shared" si="4"/>
        <v>1</v>
      </c>
      <c r="AO58">
        <f t="shared" si="5"/>
        <v>0</v>
      </c>
      <c r="AQ58">
        <f t="shared" si="6"/>
        <v>1</v>
      </c>
    </row>
    <row r="59" spans="1:43" x14ac:dyDescent="0.3">
      <c r="A59" t="s">
        <v>182</v>
      </c>
      <c r="B59" t="str">
        <f>IF(LOOKUP($A59,'LB pheno'!$B:$B)=$A59,(LOOKUP($A59,'LB pheno'!$B:$B,'LB pheno'!C:C)))</f>
        <v>LTVR</v>
      </c>
      <c r="C59" t="str">
        <f>IF(LOOKUP($A59,'LB pheno'!$B:$B)=$A59,(LOOKUP($A59,'LB pheno'!$B:$B,'LB pheno'!F:F)))</f>
        <v>S</v>
      </c>
      <c r="D59" t="s">
        <v>65</v>
      </c>
      <c r="E59" t="s">
        <v>65</v>
      </c>
      <c r="F59" t="s">
        <v>55</v>
      </c>
      <c r="G59" t="s">
        <v>86</v>
      </c>
      <c r="H59" t="s">
        <v>65</v>
      </c>
      <c r="I59" t="s">
        <v>65</v>
      </c>
      <c r="J59" t="s">
        <v>86</v>
      </c>
      <c r="K59" t="s">
        <v>86</v>
      </c>
      <c r="L59" t="s">
        <v>59</v>
      </c>
      <c r="M59" t="s">
        <v>59</v>
      </c>
      <c r="N59" t="s">
        <v>56</v>
      </c>
      <c r="O59" t="s">
        <v>56</v>
      </c>
      <c r="P59" t="s">
        <v>59</v>
      </c>
      <c r="Q59" t="s">
        <v>59</v>
      </c>
      <c r="R59" t="s">
        <v>59</v>
      </c>
      <c r="S59" t="s">
        <v>59</v>
      </c>
      <c r="T59" t="s">
        <v>55</v>
      </c>
      <c r="U59" t="s">
        <v>86</v>
      </c>
      <c r="V59" t="s">
        <v>59</v>
      </c>
      <c r="W59" t="s">
        <v>59</v>
      </c>
      <c r="Y59">
        <f t="shared" si="0"/>
        <v>1</v>
      </c>
      <c r="AA59">
        <f t="shared" si="0"/>
        <v>0</v>
      </c>
      <c r="AC59">
        <f t="shared" si="0"/>
        <v>1</v>
      </c>
      <c r="AE59">
        <f t="shared" si="0"/>
        <v>1</v>
      </c>
      <c r="AG59">
        <f t="shared" si="1"/>
        <v>1</v>
      </c>
      <c r="AI59">
        <f t="shared" si="2"/>
        <v>1</v>
      </c>
      <c r="AK59">
        <f t="shared" si="3"/>
        <v>1</v>
      </c>
      <c r="AM59">
        <f t="shared" si="4"/>
        <v>1</v>
      </c>
      <c r="AO59">
        <f t="shared" si="5"/>
        <v>0</v>
      </c>
      <c r="AQ59">
        <f t="shared" si="6"/>
        <v>1</v>
      </c>
    </row>
    <row r="60" spans="1:43" x14ac:dyDescent="0.3">
      <c r="A60" t="s">
        <v>129</v>
      </c>
      <c r="B60" t="str">
        <f>IF(LOOKUP($A60,'LB pheno'!$B:$B)=$A60,(LOOKUP($A60,'LB pheno'!$B:$B,'LB pheno'!C:C)))</f>
        <v>LTVR</v>
      </c>
      <c r="C60" t="str">
        <f>IF(LOOKUP($A60,'LB pheno'!$B:$B)=$A60,(LOOKUP($A60,'LB pheno'!$B:$B,'LB pheno'!F:F)))</f>
        <v>S</v>
      </c>
      <c r="D60" t="s">
        <v>65</v>
      </c>
      <c r="E60" t="s">
        <v>65</v>
      </c>
      <c r="F60" t="s">
        <v>55</v>
      </c>
      <c r="G60" t="s">
        <v>86</v>
      </c>
      <c r="H60" t="s">
        <v>65</v>
      </c>
      <c r="I60" t="s">
        <v>65</v>
      </c>
      <c r="J60" t="s">
        <v>86</v>
      </c>
      <c r="K60" t="s">
        <v>86</v>
      </c>
      <c r="L60" t="s">
        <v>59</v>
      </c>
      <c r="M60" t="s">
        <v>59</v>
      </c>
      <c r="N60" t="s">
        <v>56</v>
      </c>
      <c r="O60" t="s">
        <v>56</v>
      </c>
      <c r="P60" s="16" t="s">
        <v>59</v>
      </c>
      <c r="Q60" s="16" t="s">
        <v>221</v>
      </c>
      <c r="R60" t="s">
        <v>59</v>
      </c>
      <c r="S60" t="s">
        <v>59</v>
      </c>
      <c r="T60" t="s">
        <v>55</v>
      </c>
      <c r="U60" t="s">
        <v>86</v>
      </c>
      <c r="V60" t="s">
        <v>59</v>
      </c>
      <c r="W60" t="s">
        <v>59</v>
      </c>
      <c r="Y60">
        <f t="shared" si="0"/>
        <v>1</v>
      </c>
      <c r="AA60">
        <f t="shared" si="0"/>
        <v>0</v>
      </c>
      <c r="AC60">
        <f t="shared" si="0"/>
        <v>1</v>
      </c>
      <c r="AE60">
        <f t="shared" si="0"/>
        <v>1</v>
      </c>
      <c r="AG60">
        <f t="shared" si="1"/>
        <v>1</v>
      </c>
      <c r="AI60">
        <f t="shared" si="2"/>
        <v>1</v>
      </c>
      <c r="AK60">
        <f t="shared" si="3"/>
        <v>0</v>
      </c>
      <c r="AM60">
        <f t="shared" si="4"/>
        <v>1</v>
      </c>
      <c r="AO60">
        <f t="shared" si="5"/>
        <v>0</v>
      </c>
      <c r="AQ60">
        <f t="shared" si="6"/>
        <v>1</v>
      </c>
    </row>
    <row r="61" spans="1:43" x14ac:dyDescent="0.3">
      <c r="A61" t="s">
        <v>130</v>
      </c>
      <c r="B61" t="str">
        <f>IF(LOOKUP($A61,'LB pheno'!$B:$B)=$A61,(LOOKUP($A61,'LB pheno'!$B:$B,'LB pheno'!C:C)))</f>
        <v>LTVR</v>
      </c>
      <c r="C61" t="str">
        <f>IF(LOOKUP($A61,'LB pheno'!$B:$B)=$A61,(LOOKUP($A61,'LB pheno'!$B:$B,'LB pheno'!F:F)))</f>
        <v>R</v>
      </c>
      <c r="D61" t="s">
        <v>65</v>
      </c>
      <c r="E61" t="s">
        <v>65</v>
      </c>
      <c r="F61" t="s">
        <v>55</v>
      </c>
      <c r="G61" t="s">
        <v>86</v>
      </c>
      <c r="H61" t="s">
        <v>65</v>
      </c>
      <c r="I61" t="s">
        <v>65</v>
      </c>
      <c r="J61" t="s">
        <v>86</v>
      </c>
      <c r="K61" t="s">
        <v>86</v>
      </c>
      <c r="L61" t="s">
        <v>59</v>
      </c>
      <c r="M61" t="s">
        <v>59</v>
      </c>
      <c r="N61" t="s">
        <v>56</v>
      </c>
      <c r="O61" t="s">
        <v>56</v>
      </c>
      <c r="P61" t="s">
        <v>59</v>
      </c>
      <c r="Q61" t="s">
        <v>59</v>
      </c>
      <c r="R61" t="s">
        <v>59</v>
      </c>
      <c r="S61" t="s">
        <v>59</v>
      </c>
      <c r="T61" t="s">
        <v>55</v>
      </c>
      <c r="U61" t="s">
        <v>86</v>
      </c>
      <c r="V61" t="s">
        <v>59</v>
      </c>
      <c r="W61" t="s">
        <v>59</v>
      </c>
      <c r="Y61">
        <f t="shared" si="0"/>
        <v>1</v>
      </c>
      <c r="AA61">
        <f t="shared" si="0"/>
        <v>0</v>
      </c>
      <c r="AC61">
        <f t="shared" si="0"/>
        <v>1</v>
      </c>
      <c r="AE61">
        <f t="shared" si="0"/>
        <v>1</v>
      </c>
      <c r="AG61">
        <f t="shared" si="1"/>
        <v>1</v>
      </c>
      <c r="AI61">
        <f t="shared" si="2"/>
        <v>1</v>
      </c>
      <c r="AK61">
        <f t="shared" si="3"/>
        <v>1</v>
      </c>
      <c r="AM61">
        <f t="shared" si="4"/>
        <v>1</v>
      </c>
      <c r="AO61">
        <f t="shared" si="5"/>
        <v>0</v>
      </c>
      <c r="AQ61">
        <f t="shared" si="6"/>
        <v>1</v>
      </c>
    </row>
    <row r="62" spans="1:43" x14ac:dyDescent="0.3">
      <c r="A62" t="s">
        <v>131</v>
      </c>
      <c r="B62" t="str">
        <f>IF(LOOKUP($A62,'LB pheno'!$B:$B)=$A62,(LOOKUP($A62,'LB pheno'!$B:$B,'LB pheno'!C:C)))</f>
        <v>LTVR</v>
      </c>
      <c r="C62" t="str">
        <f>IF(LOOKUP($A62,'LB pheno'!$B:$B)=$A62,(LOOKUP($A62,'LB pheno'!$B:$B,'LB pheno'!F:F)))</f>
        <v>MS</v>
      </c>
      <c r="D62" t="s">
        <v>65</v>
      </c>
      <c r="E62" t="s">
        <v>65</v>
      </c>
      <c r="F62" t="s">
        <v>55</v>
      </c>
      <c r="G62" t="s">
        <v>86</v>
      </c>
      <c r="H62" t="s">
        <v>65</v>
      </c>
      <c r="I62" t="s">
        <v>65</v>
      </c>
      <c r="J62" t="s">
        <v>86</v>
      </c>
      <c r="K62" t="s">
        <v>86</v>
      </c>
      <c r="L62" t="s">
        <v>59</v>
      </c>
      <c r="M62" t="s">
        <v>59</v>
      </c>
      <c r="N62" t="s">
        <v>56</v>
      </c>
      <c r="O62" t="s">
        <v>56</v>
      </c>
      <c r="P62" t="s">
        <v>59</v>
      </c>
      <c r="Q62" t="s">
        <v>59</v>
      </c>
      <c r="R62" t="s">
        <v>59</v>
      </c>
      <c r="S62" t="s">
        <v>59</v>
      </c>
      <c r="T62" t="s">
        <v>55</v>
      </c>
      <c r="U62" t="s">
        <v>86</v>
      </c>
      <c r="V62" t="s">
        <v>59</v>
      </c>
      <c r="W62" t="s">
        <v>59</v>
      </c>
      <c r="Y62">
        <f t="shared" si="0"/>
        <v>1</v>
      </c>
      <c r="AA62">
        <f t="shared" si="0"/>
        <v>0</v>
      </c>
      <c r="AC62">
        <f t="shared" si="0"/>
        <v>1</v>
      </c>
      <c r="AE62">
        <f t="shared" si="0"/>
        <v>1</v>
      </c>
      <c r="AG62">
        <f t="shared" si="1"/>
        <v>1</v>
      </c>
      <c r="AI62">
        <f t="shared" si="2"/>
        <v>1</v>
      </c>
      <c r="AK62">
        <f t="shared" si="3"/>
        <v>1</v>
      </c>
      <c r="AM62">
        <f t="shared" si="4"/>
        <v>1</v>
      </c>
      <c r="AO62">
        <f t="shared" si="5"/>
        <v>0</v>
      </c>
      <c r="AQ62">
        <f t="shared" si="6"/>
        <v>1</v>
      </c>
    </row>
    <row r="63" spans="1:43" x14ac:dyDescent="0.3">
      <c r="A63" t="s">
        <v>133</v>
      </c>
      <c r="B63" t="str">
        <f>IF(LOOKUP($A63,'LB pheno'!$B:$B)=$A63,(LOOKUP($A63,'LB pheno'!$B:$B,'LB pheno'!C:C)))</f>
        <v>LTVR</v>
      </c>
      <c r="C63" t="str">
        <f>IF(LOOKUP($A63,'LB pheno'!$B:$B)=$A63,(LOOKUP($A63,'LB pheno'!$B:$B,'LB pheno'!F:F)))</f>
        <v>MS</v>
      </c>
      <c r="D63" t="s">
        <v>65</v>
      </c>
      <c r="E63" t="s">
        <v>65</v>
      </c>
      <c r="F63" t="s">
        <v>55</v>
      </c>
      <c r="G63" t="s">
        <v>86</v>
      </c>
      <c r="H63" t="s">
        <v>65</v>
      </c>
      <c r="I63" t="s">
        <v>65</v>
      </c>
      <c r="J63" t="s">
        <v>86</v>
      </c>
      <c r="K63" t="s">
        <v>86</v>
      </c>
      <c r="L63" t="s">
        <v>59</v>
      </c>
      <c r="M63" t="s">
        <v>59</v>
      </c>
      <c r="N63" t="s">
        <v>56</v>
      </c>
      <c r="O63" t="s">
        <v>56</v>
      </c>
      <c r="P63" t="s">
        <v>59</v>
      </c>
      <c r="Q63" t="s">
        <v>59</v>
      </c>
      <c r="R63" t="s">
        <v>59</v>
      </c>
      <c r="S63" t="s">
        <v>59</v>
      </c>
      <c r="T63" t="s">
        <v>55</v>
      </c>
      <c r="U63" t="s">
        <v>86</v>
      </c>
      <c r="V63" t="s">
        <v>59</v>
      </c>
      <c r="W63" t="s">
        <v>59</v>
      </c>
      <c r="Y63">
        <f t="shared" si="0"/>
        <v>1</v>
      </c>
      <c r="AA63">
        <f t="shared" si="0"/>
        <v>0</v>
      </c>
      <c r="AC63">
        <f t="shared" si="0"/>
        <v>1</v>
      </c>
      <c r="AE63">
        <f t="shared" si="0"/>
        <v>1</v>
      </c>
      <c r="AG63">
        <f t="shared" si="1"/>
        <v>1</v>
      </c>
      <c r="AI63">
        <f t="shared" si="2"/>
        <v>1</v>
      </c>
      <c r="AK63">
        <f t="shared" si="3"/>
        <v>1</v>
      </c>
      <c r="AM63">
        <f t="shared" si="4"/>
        <v>1</v>
      </c>
      <c r="AO63">
        <f t="shared" si="5"/>
        <v>0</v>
      </c>
      <c r="AQ63">
        <f t="shared" si="6"/>
        <v>1</v>
      </c>
    </row>
    <row r="64" spans="1:43" x14ac:dyDescent="0.3">
      <c r="A64" t="s">
        <v>135</v>
      </c>
      <c r="B64" t="str">
        <f>IF(LOOKUP($A64,'LB pheno'!$B:$B)=$A64,(LOOKUP($A64,'LB pheno'!$B:$B,'LB pheno'!C:C)))</f>
        <v>LTVR</v>
      </c>
      <c r="C64" t="str">
        <f>IF(LOOKUP($A64,'LB pheno'!$B:$B)=$A64,(LOOKUP($A64,'LB pheno'!$B:$B,'LB pheno'!F:F)))</f>
        <v>S</v>
      </c>
      <c r="D64" t="s">
        <v>65</v>
      </c>
      <c r="E64" t="s">
        <v>65</v>
      </c>
      <c r="F64" t="s">
        <v>55</v>
      </c>
      <c r="G64" t="s">
        <v>86</v>
      </c>
      <c r="H64" t="s">
        <v>65</v>
      </c>
      <c r="I64" t="s">
        <v>65</v>
      </c>
      <c r="J64" t="s">
        <v>86</v>
      </c>
      <c r="K64" t="s">
        <v>86</v>
      </c>
      <c r="L64" t="s">
        <v>59</v>
      </c>
      <c r="M64" t="s">
        <v>59</v>
      </c>
      <c r="N64" t="s">
        <v>56</v>
      </c>
      <c r="O64" t="s">
        <v>56</v>
      </c>
      <c r="P64" t="s">
        <v>59</v>
      </c>
      <c r="Q64" t="s">
        <v>59</v>
      </c>
      <c r="R64" t="s">
        <v>59</v>
      </c>
      <c r="S64" t="s">
        <v>59</v>
      </c>
      <c r="T64" t="s">
        <v>55</v>
      </c>
      <c r="U64" t="s">
        <v>86</v>
      </c>
      <c r="V64" t="s">
        <v>59</v>
      </c>
      <c r="W64" t="s">
        <v>59</v>
      </c>
      <c r="Y64">
        <f t="shared" si="0"/>
        <v>1</v>
      </c>
      <c r="AA64">
        <f t="shared" si="0"/>
        <v>0</v>
      </c>
      <c r="AC64">
        <f t="shared" si="0"/>
        <v>1</v>
      </c>
      <c r="AE64">
        <f t="shared" si="0"/>
        <v>1</v>
      </c>
      <c r="AG64">
        <f t="shared" si="1"/>
        <v>1</v>
      </c>
      <c r="AI64">
        <f t="shared" si="2"/>
        <v>1</v>
      </c>
      <c r="AK64">
        <f t="shared" si="3"/>
        <v>1</v>
      </c>
      <c r="AM64">
        <f t="shared" si="4"/>
        <v>1</v>
      </c>
      <c r="AO64">
        <f t="shared" si="5"/>
        <v>0</v>
      </c>
      <c r="AQ64">
        <f t="shared" si="6"/>
        <v>1</v>
      </c>
    </row>
    <row r="65" spans="1:44" x14ac:dyDescent="0.3">
      <c r="A65" t="s">
        <v>183</v>
      </c>
      <c r="B65" t="str">
        <f>IF(LOOKUP($A65,'LB pheno'!$B:$B)=$A65,(LOOKUP($A65,'LB pheno'!$B:$B,'LB pheno'!C:C)))</f>
        <v>LTVR</v>
      </c>
      <c r="C65" t="str">
        <f>IF(LOOKUP($A65,'LB pheno'!$B:$B)=$A65,(LOOKUP($A65,'LB pheno'!$B:$B,'LB pheno'!F:F)))</f>
        <v>MS</v>
      </c>
      <c r="D65" t="s">
        <v>65</v>
      </c>
      <c r="E65" t="s">
        <v>65</v>
      </c>
      <c r="F65" t="s">
        <v>55</v>
      </c>
      <c r="G65" t="s">
        <v>86</v>
      </c>
      <c r="H65" t="s">
        <v>65</v>
      </c>
      <c r="I65" t="s">
        <v>65</v>
      </c>
      <c r="J65" t="s">
        <v>86</v>
      </c>
      <c r="K65" t="s">
        <v>86</v>
      </c>
      <c r="L65" t="s">
        <v>59</v>
      </c>
      <c r="M65" t="s">
        <v>59</v>
      </c>
      <c r="N65" t="s">
        <v>56</v>
      </c>
      <c r="O65" t="s">
        <v>56</v>
      </c>
      <c r="P65" t="s">
        <v>59</v>
      </c>
      <c r="Q65" t="s">
        <v>59</v>
      </c>
      <c r="R65" t="s">
        <v>59</v>
      </c>
      <c r="S65" t="s">
        <v>59</v>
      </c>
      <c r="T65" t="s">
        <v>55</v>
      </c>
      <c r="U65" t="s">
        <v>86</v>
      </c>
      <c r="V65" t="s">
        <v>59</v>
      </c>
      <c r="W65" t="s">
        <v>59</v>
      </c>
      <c r="Y65">
        <f t="shared" si="0"/>
        <v>1</v>
      </c>
      <c r="AA65">
        <f t="shared" si="0"/>
        <v>0</v>
      </c>
      <c r="AC65">
        <f t="shared" si="0"/>
        <v>1</v>
      </c>
      <c r="AE65">
        <f t="shared" si="0"/>
        <v>1</v>
      </c>
      <c r="AG65">
        <f t="shared" si="1"/>
        <v>1</v>
      </c>
      <c r="AI65">
        <f t="shared" si="2"/>
        <v>1</v>
      </c>
      <c r="AK65">
        <f t="shared" si="3"/>
        <v>1</v>
      </c>
      <c r="AM65">
        <f t="shared" si="4"/>
        <v>1</v>
      </c>
      <c r="AO65">
        <f t="shared" si="5"/>
        <v>0</v>
      </c>
      <c r="AQ65">
        <f t="shared" si="6"/>
        <v>1</v>
      </c>
    </row>
    <row r="66" spans="1:44" x14ac:dyDescent="0.3">
      <c r="A66" t="s">
        <v>76</v>
      </c>
      <c r="B66" t="str">
        <f>IF(LOOKUP($A66,'LB pheno'!$B:$B)=$A66,(LOOKUP($A66,'LB pheno'!$B:$B,'LB pheno'!C:C)))</f>
        <v>LTVR</v>
      </c>
      <c r="C66" t="str">
        <f>IF(LOOKUP($A66,'LB pheno'!$B:$B)=$A66,(LOOKUP($A66,'LB pheno'!$B:$B,'LB pheno'!F:F)))</f>
        <v>S</v>
      </c>
      <c r="D66" t="s">
        <v>65</v>
      </c>
      <c r="E66" t="s">
        <v>65</v>
      </c>
      <c r="F66" t="s">
        <v>55</v>
      </c>
      <c r="G66" t="s">
        <v>86</v>
      </c>
      <c r="H66" t="s">
        <v>65</v>
      </c>
      <c r="I66" t="s">
        <v>65</v>
      </c>
      <c r="J66" t="s">
        <v>86</v>
      </c>
      <c r="K66" t="s">
        <v>86</v>
      </c>
      <c r="L66" t="s">
        <v>59</v>
      </c>
      <c r="M66" t="s">
        <v>59</v>
      </c>
      <c r="N66" s="16" t="s">
        <v>55</v>
      </c>
      <c r="O66" s="16" t="s">
        <v>56</v>
      </c>
      <c r="P66" t="s">
        <v>59</v>
      </c>
      <c r="Q66" t="s">
        <v>59</v>
      </c>
      <c r="R66" t="s">
        <v>59</v>
      </c>
      <c r="S66" t="s">
        <v>59</v>
      </c>
      <c r="T66" t="s">
        <v>55</v>
      </c>
      <c r="U66" t="s">
        <v>86</v>
      </c>
      <c r="V66" t="s">
        <v>59</v>
      </c>
      <c r="W66" t="s">
        <v>59</v>
      </c>
      <c r="Y66">
        <f t="shared" si="0"/>
        <v>1</v>
      </c>
      <c r="AA66">
        <f t="shared" si="0"/>
        <v>0</v>
      </c>
      <c r="AC66">
        <f t="shared" si="0"/>
        <v>1</v>
      </c>
      <c r="AE66">
        <f t="shared" si="0"/>
        <v>1</v>
      </c>
      <c r="AG66">
        <f t="shared" si="1"/>
        <v>1</v>
      </c>
      <c r="AI66">
        <f t="shared" si="2"/>
        <v>0</v>
      </c>
      <c r="AK66">
        <f t="shared" si="3"/>
        <v>1</v>
      </c>
      <c r="AM66">
        <f t="shared" si="4"/>
        <v>1</v>
      </c>
      <c r="AO66">
        <f t="shared" si="5"/>
        <v>0</v>
      </c>
      <c r="AQ66">
        <f t="shared" si="6"/>
        <v>1</v>
      </c>
    </row>
    <row r="67" spans="1:44" x14ac:dyDescent="0.3">
      <c r="A67" t="s">
        <v>167</v>
      </c>
      <c r="B67" t="str">
        <f>IF(LOOKUP($A67,'LB pheno'!$B:$B)=$A67,(LOOKUP($A67,'LB pheno'!$B:$B,'LB pheno'!C:C)))</f>
        <v>LB</v>
      </c>
      <c r="C67" t="str">
        <f>IF(LOOKUP($A67,'LB pheno'!$B:$B)=$A67,(LOOKUP($A67,'LB pheno'!$B:$B,'LB pheno'!F:F)))</f>
        <v>Rpi gene?</v>
      </c>
      <c r="D67" s="16" t="s">
        <v>59</v>
      </c>
      <c r="E67" s="16" t="s">
        <v>68</v>
      </c>
      <c r="F67" t="s">
        <v>55</v>
      </c>
      <c r="G67" t="s">
        <v>217</v>
      </c>
      <c r="H67" s="16" t="s">
        <v>59</v>
      </c>
      <c r="I67" s="16" t="s">
        <v>68</v>
      </c>
      <c r="J67" t="s">
        <v>218</v>
      </c>
      <c r="K67" t="s">
        <v>218</v>
      </c>
      <c r="L67" t="s">
        <v>57</v>
      </c>
      <c r="M67" t="s">
        <v>57</v>
      </c>
      <c r="N67" s="16" t="s">
        <v>56</v>
      </c>
      <c r="O67" s="16" t="s">
        <v>69</v>
      </c>
      <c r="P67" t="s">
        <v>57</v>
      </c>
      <c r="Q67" t="s">
        <v>57</v>
      </c>
      <c r="R67" t="s">
        <v>219</v>
      </c>
      <c r="S67" t="s">
        <v>219</v>
      </c>
      <c r="T67" t="s">
        <v>55</v>
      </c>
      <c r="U67" t="s">
        <v>86</v>
      </c>
      <c r="V67" t="s">
        <v>220</v>
      </c>
      <c r="W67" t="s">
        <v>220</v>
      </c>
      <c r="Y67">
        <f t="shared" si="0"/>
        <v>0</v>
      </c>
      <c r="AA67">
        <f t="shared" si="0"/>
        <v>0</v>
      </c>
      <c r="AC67">
        <f t="shared" si="0"/>
        <v>0</v>
      </c>
      <c r="AE67">
        <f t="shared" ref="AE67" si="7">IF(J67=K67,1,0)</f>
        <v>1</v>
      </c>
      <c r="AG67">
        <f t="shared" si="1"/>
        <v>1</v>
      </c>
      <c r="AI67">
        <f t="shared" si="2"/>
        <v>0</v>
      </c>
      <c r="AK67">
        <f t="shared" si="3"/>
        <v>1</v>
      </c>
      <c r="AM67">
        <f t="shared" si="4"/>
        <v>1</v>
      </c>
      <c r="AO67">
        <f t="shared" si="5"/>
        <v>0</v>
      </c>
      <c r="AQ67">
        <f t="shared" si="6"/>
        <v>1</v>
      </c>
    </row>
    <row r="68" spans="1:44" x14ac:dyDescent="0.3">
      <c r="A68" t="s">
        <v>169</v>
      </c>
      <c r="B68" t="str">
        <f>IF(LOOKUP($A68,'LB pheno'!$B:$B)=$A68,(LOOKUP($A68,'LB pheno'!$B:$B,'LB pheno'!C:C)))</f>
        <v>LB</v>
      </c>
      <c r="C68" t="str">
        <f>IF(LOOKUP($A68,'LB pheno'!$B:$B)=$A68,(LOOKUP($A68,'LB pheno'!$B:$B,'LB pheno'!F:F)))</f>
        <v>Rpi gene?</v>
      </c>
      <c r="D68" s="16" t="s">
        <v>59</v>
      </c>
      <c r="E68" s="16" t="s">
        <v>68</v>
      </c>
      <c r="F68" t="s">
        <v>55</v>
      </c>
      <c r="G68" t="s">
        <v>217</v>
      </c>
      <c r="H68" t="s">
        <v>68</v>
      </c>
      <c r="I68" t="s">
        <v>68</v>
      </c>
      <c r="J68" t="s">
        <v>218</v>
      </c>
      <c r="K68" t="s">
        <v>218</v>
      </c>
      <c r="L68" t="s">
        <v>57</v>
      </c>
      <c r="M68" t="s">
        <v>57</v>
      </c>
      <c r="N68" s="16" t="s">
        <v>56</v>
      </c>
      <c r="O68" s="16" t="s">
        <v>69</v>
      </c>
      <c r="P68" t="s">
        <v>57</v>
      </c>
      <c r="Q68" t="s">
        <v>57</v>
      </c>
      <c r="R68" t="s">
        <v>219</v>
      </c>
      <c r="S68" t="s">
        <v>59</v>
      </c>
      <c r="T68" t="s">
        <v>55</v>
      </c>
      <c r="U68" t="s">
        <v>217</v>
      </c>
      <c r="V68" t="s">
        <v>220</v>
      </c>
      <c r="W68" t="s">
        <v>220</v>
      </c>
      <c r="Y68">
        <f t="shared" ref="Y68:AM75" si="8">IF(D68=E68,1,0)</f>
        <v>0</v>
      </c>
      <c r="AA68">
        <f t="shared" si="8"/>
        <v>0</v>
      </c>
      <c r="AC68">
        <f t="shared" si="8"/>
        <v>1</v>
      </c>
      <c r="AE68">
        <f t="shared" si="8"/>
        <v>1</v>
      </c>
      <c r="AG68">
        <f t="shared" si="8"/>
        <v>1</v>
      </c>
      <c r="AI68">
        <f t="shared" si="8"/>
        <v>0</v>
      </c>
      <c r="AK68">
        <f t="shared" si="8"/>
        <v>1</v>
      </c>
      <c r="AM68">
        <f t="shared" si="8"/>
        <v>0</v>
      </c>
      <c r="AO68">
        <f t="shared" ref="AO68:AQ75" si="9">IF(T68=U68,1,0)</f>
        <v>0</v>
      </c>
      <c r="AQ68">
        <f t="shared" si="9"/>
        <v>1</v>
      </c>
    </row>
    <row r="69" spans="1:44" x14ac:dyDescent="0.3">
      <c r="A69" t="s">
        <v>170</v>
      </c>
      <c r="B69" t="str">
        <f>IF(LOOKUP($A69,'LB pheno'!$B:$B)=$A69,(LOOKUP($A69,'LB pheno'!$B:$B,'LB pheno'!C:C)))</f>
        <v>LTVR</v>
      </c>
      <c r="C69" t="str">
        <f>IF(LOOKUP($A69,'LB pheno'!$B:$B)=$A69,(LOOKUP($A69,'LB pheno'!$B:$B,'LB pheno'!F:F)))</f>
        <v>HR</v>
      </c>
      <c r="D69" t="s">
        <v>68</v>
      </c>
      <c r="E69" t="s">
        <v>68</v>
      </c>
      <c r="F69" t="s">
        <v>55</v>
      </c>
      <c r="G69" t="s">
        <v>217</v>
      </c>
      <c r="H69" t="s">
        <v>68</v>
      </c>
      <c r="I69" t="s">
        <v>68</v>
      </c>
      <c r="J69" t="s">
        <v>218</v>
      </c>
      <c r="K69" t="s">
        <v>218</v>
      </c>
      <c r="L69" t="s">
        <v>57</v>
      </c>
      <c r="M69" t="s">
        <v>57</v>
      </c>
      <c r="N69" s="16" t="s">
        <v>56</v>
      </c>
      <c r="O69" s="16" t="s">
        <v>69</v>
      </c>
      <c r="P69" t="s">
        <v>57</v>
      </c>
      <c r="Q69" t="s">
        <v>57</v>
      </c>
      <c r="R69" t="s">
        <v>219</v>
      </c>
      <c r="S69" t="s">
        <v>219</v>
      </c>
      <c r="T69" t="s">
        <v>55</v>
      </c>
      <c r="U69" t="s">
        <v>217</v>
      </c>
      <c r="V69" t="s">
        <v>220</v>
      </c>
      <c r="W69" t="s">
        <v>220</v>
      </c>
      <c r="Y69">
        <f t="shared" si="8"/>
        <v>1</v>
      </c>
      <c r="AA69">
        <f t="shared" si="8"/>
        <v>0</v>
      </c>
      <c r="AC69">
        <f t="shared" si="8"/>
        <v>1</v>
      </c>
      <c r="AE69">
        <f t="shared" si="8"/>
        <v>1</v>
      </c>
      <c r="AG69">
        <f t="shared" si="8"/>
        <v>1</v>
      </c>
      <c r="AI69">
        <f t="shared" si="8"/>
        <v>0</v>
      </c>
      <c r="AK69">
        <f t="shared" si="8"/>
        <v>1</v>
      </c>
      <c r="AM69">
        <f t="shared" si="8"/>
        <v>1</v>
      </c>
      <c r="AO69">
        <f t="shared" si="9"/>
        <v>0</v>
      </c>
      <c r="AQ69">
        <f t="shared" si="9"/>
        <v>1</v>
      </c>
    </row>
    <row r="70" spans="1:44" x14ac:dyDescent="0.3">
      <c r="A70" t="s">
        <v>172</v>
      </c>
      <c r="B70" t="str">
        <f>IF(LOOKUP($A70,'LB pheno'!$B:$B)=$A70,(LOOKUP($A70,'LB pheno'!$B:$B,'LB pheno'!C:C)))</f>
        <v>LB</v>
      </c>
      <c r="C70" t="str">
        <f>IF(LOOKUP($A70,'LB pheno'!$B:$B)=$A70,(LOOKUP($A70,'LB pheno'!$B:$B,'LB pheno'!F:F)))</f>
        <v>Rpi gene?</v>
      </c>
      <c r="D70" t="s">
        <v>68</v>
      </c>
      <c r="E70" t="s">
        <v>68</v>
      </c>
      <c r="F70" t="s">
        <v>55</v>
      </c>
      <c r="G70" t="s">
        <v>217</v>
      </c>
      <c r="H70" t="s">
        <v>68</v>
      </c>
      <c r="I70" t="s">
        <v>68</v>
      </c>
      <c r="J70" t="s">
        <v>218</v>
      </c>
      <c r="K70" t="s">
        <v>218</v>
      </c>
      <c r="L70" t="s">
        <v>57</v>
      </c>
      <c r="M70" t="s">
        <v>57</v>
      </c>
      <c r="N70" s="16" t="s">
        <v>56</v>
      </c>
      <c r="O70" s="16" t="s">
        <v>69</v>
      </c>
      <c r="P70" t="s">
        <v>57</v>
      </c>
      <c r="Q70" t="s">
        <v>57</v>
      </c>
      <c r="R70" s="16" t="s">
        <v>219</v>
      </c>
      <c r="S70" s="16" t="s">
        <v>221</v>
      </c>
      <c r="T70" t="s">
        <v>55</v>
      </c>
      <c r="U70" t="s">
        <v>217</v>
      </c>
      <c r="V70" t="s">
        <v>220</v>
      </c>
      <c r="W70" t="s">
        <v>220</v>
      </c>
      <c r="Y70">
        <f t="shared" si="8"/>
        <v>1</v>
      </c>
      <c r="AA70">
        <f t="shared" si="8"/>
        <v>0</v>
      </c>
      <c r="AC70">
        <f t="shared" si="8"/>
        <v>1</v>
      </c>
      <c r="AE70">
        <f t="shared" si="8"/>
        <v>1</v>
      </c>
      <c r="AG70">
        <f t="shared" si="8"/>
        <v>1</v>
      </c>
      <c r="AI70">
        <f t="shared" si="8"/>
        <v>0</v>
      </c>
      <c r="AK70">
        <f t="shared" si="8"/>
        <v>1</v>
      </c>
      <c r="AM70">
        <f t="shared" si="8"/>
        <v>0</v>
      </c>
      <c r="AO70">
        <f t="shared" si="9"/>
        <v>0</v>
      </c>
      <c r="AQ70">
        <f t="shared" si="9"/>
        <v>1</v>
      </c>
    </row>
    <row r="71" spans="1:44" x14ac:dyDescent="0.3">
      <c r="A71" t="s">
        <v>98</v>
      </c>
      <c r="B71" t="str">
        <f>IF(LOOKUP($A71,'LB pheno'!$B:$B)=$A71,(LOOKUP($A71,'LB pheno'!$B:$B,'LB pheno'!C:C)))</f>
        <v>LTVR</v>
      </c>
      <c r="C71" t="str">
        <f>IF(LOOKUP($A71,'LB pheno'!$B:$B)=$A71,(LOOKUP($A71,'LB pheno'!$B:$B,'LB pheno'!F:F)))</f>
        <v>HR</v>
      </c>
      <c r="D71" t="s">
        <v>68</v>
      </c>
      <c r="E71" t="s">
        <v>68</v>
      </c>
      <c r="F71" t="s">
        <v>55</v>
      </c>
      <c r="G71" t="s">
        <v>217</v>
      </c>
      <c r="H71" s="16" t="s">
        <v>68</v>
      </c>
      <c r="I71" s="16" t="s">
        <v>65</v>
      </c>
      <c r="J71" t="s">
        <v>218</v>
      </c>
      <c r="K71" t="s">
        <v>86</v>
      </c>
      <c r="L71" t="s">
        <v>57</v>
      </c>
      <c r="M71" t="s">
        <v>57</v>
      </c>
      <c r="N71" s="16" t="s">
        <v>56</v>
      </c>
      <c r="O71" s="16" t="s">
        <v>69</v>
      </c>
      <c r="P71" t="s">
        <v>57</v>
      </c>
      <c r="Q71" t="s">
        <v>57</v>
      </c>
      <c r="R71" t="s">
        <v>219</v>
      </c>
      <c r="S71" t="s">
        <v>219</v>
      </c>
      <c r="T71" t="s">
        <v>55</v>
      </c>
      <c r="U71" t="s">
        <v>217</v>
      </c>
      <c r="V71" t="s">
        <v>220</v>
      </c>
      <c r="W71" t="s">
        <v>220</v>
      </c>
      <c r="Y71">
        <f t="shared" si="8"/>
        <v>1</v>
      </c>
      <c r="AA71">
        <f t="shared" si="8"/>
        <v>0</v>
      </c>
      <c r="AC71">
        <f t="shared" si="8"/>
        <v>0</v>
      </c>
      <c r="AE71">
        <f t="shared" si="8"/>
        <v>0</v>
      </c>
      <c r="AG71">
        <f t="shared" si="8"/>
        <v>1</v>
      </c>
      <c r="AI71">
        <f t="shared" si="8"/>
        <v>0</v>
      </c>
      <c r="AK71">
        <f t="shared" si="8"/>
        <v>1</v>
      </c>
      <c r="AM71">
        <f t="shared" si="8"/>
        <v>1</v>
      </c>
      <c r="AO71">
        <f t="shared" si="9"/>
        <v>0</v>
      </c>
      <c r="AQ71">
        <f t="shared" si="9"/>
        <v>1</v>
      </c>
    </row>
    <row r="72" spans="1:44" x14ac:dyDescent="0.3">
      <c r="A72" t="s">
        <v>161</v>
      </c>
      <c r="B72" t="str">
        <f>IF(LOOKUP($A72,'LB pheno'!$B:$B)=$A72,(LOOKUP($A72,'LB pheno'!$B:$B,'LB pheno'!C:C)))</f>
        <v>LB</v>
      </c>
      <c r="C72" t="str">
        <f>IF(LOOKUP($A72,'LB pheno'!$B:$B)=$A72,(LOOKUP($A72,'LB pheno'!$B:$B,'LB pheno'!F:F)))</f>
        <v>Rpi gene?</v>
      </c>
      <c r="D72" t="s">
        <v>65</v>
      </c>
      <c r="E72" t="s">
        <v>65</v>
      </c>
      <c r="F72" t="s">
        <v>55</v>
      </c>
      <c r="G72" t="s">
        <v>86</v>
      </c>
      <c r="H72" t="s">
        <v>65</v>
      </c>
      <c r="I72" t="s">
        <v>65</v>
      </c>
      <c r="J72" t="s">
        <v>218</v>
      </c>
      <c r="K72" t="s">
        <v>218</v>
      </c>
      <c r="L72" t="s">
        <v>57</v>
      </c>
      <c r="M72" t="s">
        <v>57</v>
      </c>
      <c r="N72" s="16" t="s">
        <v>56</v>
      </c>
      <c r="O72" s="16" t="s">
        <v>69</v>
      </c>
      <c r="P72" t="s">
        <v>57</v>
      </c>
      <c r="Q72" t="s">
        <v>57</v>
      </c>
      <c r="R72" t="s">
        <v>219</v>
      </c>
      <c r="S72" t="s">
        <v>219</v>
      </c>
      <c r="T72" t="s">
        <v>55</v>
      </c>
      <c r="U72" t="s">
        <v>217</v>
      </c>
      <c r="V72" t="s">
        <v>220</v>
      </c>
      <c r="W72" t="s">
        <v>220</v>
      </c>
      <c r="Y72">
        <f t="shared" si="8"/>
        <v>1</v>
      </c>
      <c r="AA72">
        <f t="shared" si="8"/>
        <v>0</v>
      </c>
      <c r="AC72">
        <f t="shared" si="8"/>
        <v>1</v>
      </c>
      <c r="AE72">
        <f t="shared" si="8"/>
        <v>1</v>
      </c>
      <c r="AG72">
        <f t="shared" si="8"/>
        <v>1</v>
      </c>
      <c r="AI72">
        <f t="shared" si="8"/>
        <v>0</v>
      </c>
      <c r="AK72">
        <f t="shared" si="8"/>
        <v>1</v>
      </c>
      <c r="AM72">
        <f t="shared" si="8"/>
        <v>1</v>
      </c>
      <c r="AO72">
        <f t="shared" si="9"/>
        <v>0</v>
      </c>
      <c r="AQ72">
        <f t="shared" si="9"/>
        <v>1</v>
      </c>
    </row>
    <row r="73" spans="1:44" x14ac:dyDescent="0.3">
      <c r="A73" t="s">
        <v>156</v>
      </c>
      <c r="B73" t="str">
        <f>IF(LOOKUP($A73,'LB pheno'!$B:$B)=$A73,(LOOKUP($A73,'LB pheno'!$B:$B,'LB pheno'!C:C)))</f>
        <v>RKN</v>
      </c>
      <c r="C73" t="str">
        <f>IF(LOOKUP($A73,'LB pheno'!$B:$B)=$A73,(LOOKUP($A73,'LB pheno'!$B:$B,'LB pheno'!F:F)))</f>
        <v>R</v>
      </c>
      <c r="D73" t="s">
        <v>68</v>
      </c>
      <c r="E73" t="s">
        <v>68</v>
      </c>
      <c r="F73" t="s">
        <v>55</v>
      </c>
      <c r="G73" t="s">
        <v>217</v>
      </c>
      <c r="H73" t="s">
        <v>68</v>
      </c>
      <c r="I73" t="s">
        <v>68</v>
      </c>
      <c r="J73" t="s">
        <v>218</v>
      </c>
      <c r="K73" t="s">
        <v>218</v>
      </c>
      <c r="L73" t="s">
        <v>57</v>
      </c>
      <c r="M73" t="s">
        <v>57</v>
      </c>
      <c r="N73" s="16" t="s">
        <v>56</v>
      </c>
      <c r="O73" s="16" t="s">
        <v>69</v>
      </c>
      <c r="P73" s="16" t="s">
        <v>65</v>
      </c>
      <c r="Q73" s="16" t="s">
        <v>57</v>
      </c>
      <c r="R73" t="s">
        <v>219</v>
      </c>
      <c r="S73" t="s">
        <v>219</v>
      </c>
      <c r="T73" t="s">
        <v>55</v>
      </c>
      <c r="U73" t="s">
        <v>217</v>
      </c>
      <c r="V73" t="s">
        <v>220</v>
      </c>
      <c r="W73" t="s">
        <v>220</v>
      </c>
      <c r="Y73">
        <f t="shared" si="8"/>
        <v>1</v>
      </c>
      <c r="AA73">
        <f t="shared" si="8"/>
        <v>0</v>
      </c>
      <c r="AC73">
        <f t="shared" si="8"/>
        <v>1</v>
      </c>
      <c r="AE73">
        <f t="shared" si="8"/>
        <v>1</v>
      </c>
      <c r="AG73">
        <f t="shared" si="8"/>
        <v>1</v>
      </c>
      <c r="AI73">
        <f t="shared" si="8"/>
        <v>0</v>
      </c>
      <c r="AK73">
        <f t="shared" si="8"/>
        <v>0</v>
      </c>
      <c r="AM73">
        <f t="shared" si="8"/>
        <v>1</v>
      </c>
      <c r="AO73">
        <f t="shared" si="9"/>
        <v>0</v>
      </c>
      <c r="AQ73">
        <f t="shared" si="9"/>
        <v>1</v>
      </c>
    </row>
    <row r="74" spans="1:44" x14ac:dyDescent="0.3">
      <c r="A74" t="s">
        <v>168</v>
      </c>
      <c r="B74" t="str">
        <f>IF(LOOKUP($A74,'LB pheno'!$B:$B)=$A74,(LOOKUP($A74,'LB pheno'!$B:$B,'LB pheno'!C:C)))</f>
        <v>LB</v>
      </c>
      <c r="C74" t="str">
        <f>IF(LOOKUP($A74,'LB pheno'!$B:$B)=$A74,(LOOKUP($A74,'LB pheno'!$B:$B,'LB pheno'!F:F)))</f>
        <v>Rpi gene?</v>
      </c>
      <c r="D74" t="s">
        <v>68</v>
      </c>
      <c r="E74" t="s">
        <v>68</v>
      </c>
      <c r="F74" t="s">
        <v>55</v>
      </c>
      <c r="G74" t="s">
        <v>217</v>
      </c>
      <c r="H74" s="16" t="s">
        <v>68</v>
      </c>
      <c r="I74" s="16" t="s">
        <v>65</v>
      </c>
      <c r="J74" s="16" t="s">
        <v>66</v>
      </c>
      <c r="K74" s="16" t="s">
        <v>218</v>
      </c>
      <c r="L74" s="16" t="s">
        <v>66</v>
      </c>
      <c r="M74" s="16" t="s">
        <v>57</v>
      </c>
      <c r="N74" s="16" t="s">
        <v>56</v>
      </c>
      <c r="O74" s="16" t="s">
        <v>69</v>
      </c>
      <c r="P74" t="s">
        <v>57</v>
      </c>
      <c r="Q74" t="s">
        <v>57</v>
      </c>
      <c r="R74" s="16" t="s">
        <v>55</v>
      </c>
      <c r="S74" s="16" t="s">
        <v>219</v>
      </c>
      <c r="T74" t="s">
        <v>55</v>
      </c>
      <c r="U74" t="s">
        <v>217</v>
      </c>
      <c r="V74" t="s">
        <v>220</v>
      </c>
      <c r="W74" t="s">
        <v>220</v>
      </c>
      <c r="Y74">
        <f t="shared" si="8"/>
        <v>1</v>
      </c>
      <c r="AA74">
        <f t="shared" si="8"/>
        <v>0</v>
      </c>
      <c r="AC74">
        <f t="shared" si="8"/>
        <v>0</v>
      </c>
      <c r="AE74">
        <f t="shared" si="8"/>
        <v>0</v>
      </c>
      <c r="AG74">
        <f t="shared" si="8"/>
        <v>0</v>
      </c>
      <c r="AI74">
        <f t="shared" si="8"/>
        <v>0</v>
      </c>
      <c r="AK74">
        <f t="shared" si="8"/>
        <v>1</v>
      </c>
      <c r="AM74">
        <f t="shared" si="8"/>
        <v>0</v>
      </c>
      <c r="AO74">
        <f t="shared" si="9"/>
        <v>0</v>
      </c>
      <c r="AQ74">
        <f t="shared" si="9"/>
        <v>1</v>
      </c>
    </row>
    <row r="75" spans="1:44" x14ac:dyDescent="0.3">
      <c r="A75" t="s">
        <v>163</v>
      </c>
      <c r="B75" t="str">
        <f>IF(LOOKUP($A75,'LB pheno'!$B:$B)=$A75,(LOOKUP($A75,'LB pheno'!$B:$B,'LB pheno'!C:C)))</f>
        <v>LB</v>
      </c>
      <c r="C75" t="str">
        <f>IF(LOOKUP($A75,'LB pheno'!$B:$B)=$A75,(LOOKUP($A75,'LB pheno'!$B:$B,'LB pheno'!F:F)))</f>
        <v>Rpi gene?</v>
      </c>
      <c r="D75" s="16" t="s">
        <v>59</v>
      </c>
      <c r="E75" s="16" t="s">
        <v>68</v>
      </c>
      <c r="F75" t="s">
        <v>55</v>
      </c>
      <c r="G75" t="s">
        <v>217</v>
      </c>
      <c r="H75" s="16" t="s">
        <v>59</v>
      </c>
      <c r="I75" s="16" t="s">
        <v>68</v>
      </c>
      <c r="J75" t="s">
        <v>218</v>
      </c>
      <c r="K75" t="s">
        <v>218</v>
      </c>
      <c r="L75" t="s">
        <v>65</v>
      </c>
      <c r="M75" t="s">
        <v>57</v>
      </c>
      <c r="N75" s="16" t="s">
        <v>56</v>
      </c>
      <c r="O75" s="16" t="s">
        <v>69</v>
      </c>
      <c r="P75" s="16" t="s">
        <v>65</v>
      </c>
      <c r="Q75" s="16" t="s">
        <v>57</v>
      </c>
      <c r="R75" s="16" t="s">
        <v>86</v>
      </c>
      <c r="S75" s="16" t="s">
        <v>219</v>
      </c>
      <c r="T75" t="s">
        <v>55</v>
      </c>
      <c r="U75" t="s">
        <v>217</v>
      </c>
      <c r="V75" t="s">
        <v>56</v>
      </c>
      <c r="W75" t="s">
        <v>56</v>
      </c>
      <c r="Y75">
        <f t="shared" si="8"/>
        <v>0</v>
      </c>
      <c r="AA75">
        <f t="shared" si="8"/>
        <v>0</v>
      </c>
      <c r="AC75">
        <f t="shared" si="8"/>
        <v>0</v>
      </c>
      <c r="AE75">
        <f t="shared" si="8"/>
        <v>1</v>
      </c>
      <c r="AG75">
        <f t="shared" si="8"/>
        <v>0</v>
      </c>
      <c r="AI75">
        <f t="shared" si="8"/>
        <v>0</v>
      </c>
      <c r="AK75">
        <f t="shared" si="8"/>
        <v>0</v>
      </c>
      <c r="AM75">
        <f t="shared" si="8"/>
        <v>0</v>
      </c>
      <c r="AO75">
        <f t="shared" si="9"/>
        <v>0</v>
      </c>
      <c r="AQ75">
        <f t="shared" si="9"/>
        <v>1</v>
      </c>
    </row>
    <row r="76" spans="1:44" x14ac:dyDescent="0.3">
      <c r="Y76">
        <f>SUM(Y3:Y75)</f>
        <v>68</v>
      </c>
      <c r="AA76">
        <f t="shared" ref="AA76:AQ76" si="10">SUM(AA3:AA75)</f>
        <v>0</v>
      </c>
      <c r="AC76">
        <f t="shared" si="10"/>
        <v>67</v>
      </c>
      <c r="AE76">
        <f t="shared" si="10"/>
        <v>69</v>
      </c>
      <c r="AG76">
        <f t="shared" si="10"/>
        <v>69</v>
      </c>
      <c r="AI76">
        <f t="shared" si="10"/>
        <v>52</v>
      </c>
      <c r="AK76">
        <f t="shared" si="10"/>
        <v>66</v>
      </c>
      <c r="AM76">
        <f t="shared" si="10"/>
        <v>68</v>
      </c>
      <c r="AO76">
        <f t="shared" si="10"/>
        <v>0</v>
      </c>
      <c r="AQ76">
        <f t="shared" si="10"/>
        <v>72</v>
      </c>
    </row>
    <row r="78" spans="1:44" x14ac:dyDescent="0.3">
      <c r="Y78">
        <f>Y76/73</f>
        <v>0.93150684931506844</v>
      </c>
      <c r="AA78">
        <f t="shared" ref="AA78:AQ78" si="11">AA76/73</f>
        <v>0</v>
      </c>
      <c r="AC78">
        <f t="shared" si="11"/>
        <v>0.9178082191780822</v>
      </c>
      <c r="AE78">
        <f t="shared" si="11"/>
        <v>0.9452054794520548</v>
      </c>
      <c r="AG78">
        <f t="shared" si="11"/>
        <v>0.9452054794520548</v>
      </c>
      <c r="AI78">
        <f t="shared" si="11"/>
        <v>0.71232876712328763</v>
      </c>
      <c r="AK78">
        <f t="shared" si="11"/>
        <v>0.90410958904109584</v>
      </c>
      <c r="AM78">
        <f t="shared" si="11"/>
        <v>0.93150684931506844</v>
      </c>
      <c r="AO78">
        <f t="shared" si="11"/>
        <v>0</v>
      </c>
      <c r="AQ78">
        <f t="shared" si="11"/>
        <v>0.98630136986301364</v>
      </c>
    </row>
    <row r="79" spans="1:44" x14ac:dyDescent="0.3">
      <c r="Y79" t="s">
        <v>196</v>
      </c>
      <c r="Z79" t="s">
        <v>197</v>
      </c>
      <c r="AA79" t="s">
        <v>198</v>
      </c>
      <c r="AB79" t="s">
        <v>197</v>
      </c>
      <c r="AC79" t="s">
        <v>199</v>
      </c>
      <c r="AD79" t="s">
        <v>197</v>
      </c>
      <c r="AE79" s="2" t="s">
        <v>200</v>
      </c>
      <c r="AF79" s="2" t="s">
        <v>197</v>
      </c>
      <c r="AG79" s="2" t="s">
        <v>201</v>
      </c>
      <c r="AH79" s="2" t="s">
        <v>197</v>
      </c>
      <c r="AI79" t="s">
        <v>202</v>
      </c>
      <c r="AJ79" t="s">
        <v>197</v>
      </c>
      <c r="AK79" t="s">
        <v>203</v>
      </c>
      <c r="AL79" t="s">
        <v>197</v>
      </c>
      <c r="AM79" t="s">
        <v>204</v>
      </c>
      <c r="AN79" t="s">
        <v>197</v>
      </c>
      <c r="AO79" t="s">
        <v>205</v>
      </c>
      <c r="AP79" t="s">
        <v>197</v>
      </c>
      <c r="AQ79" s="15" t="s">
        <v>206</v>
      </c>
      <c r="AR79" s="15" t="s">
        <v>197</v>
      </c>
    </row>
    <row r="80" spans="1:44" x14ac:dyDescent="0.3">
      <c r="Y80" t="s">
        <v>207</v>
      </c>
      <c r="Z80" t="s">
        <v>207</v>
      </c>
      <c r="AA80" t="s">
        <v>208</v>
      </c>
      <c r="AB80" t="s">
        <v>208</v>
      </c>
      <c r="AC80" t="s">
        <v>209</v>
      </c>
      <c r="AD80" t="s">
        <v>209</v>
      </c>
      <c r="AE80" s="2" t="s">
        <v>210</v>
      </c>
      <c r="AF80" s="2" t="s">
        <v>210</v>
      </c>
      <c r="AG80" s="2" t="s">
        <v>211</v>
      </c>
      <c r="AH80" s="2" t="s">
        <v>211</v>
      </c>
      <c r="AI80" t="s">
        <v>212</v>
      </c>
      <c r="AJ80" t="s">
        <v>212</v>
      </c>
      <c r="AK80" t="s">
        <v>213</v>
      </c>
      <c r="AL80" t="s">
        <v>213</v>
      </c>
      <c r="AM80" t="s">
        <v>214</v>
      </c>
      <c r="AN80" t="s">
        <v>214</v>
      </c>
      <c r="AO80" t="s">
        <v>215</v>
      </c>
      <c r="AP80" t="s">
        <v>215</v>
      </c>
      <c r="AQ80" s="15" t="s">
        <v>216</v>
      </c>
      <c r="AR80" s="15" t="s">
        <v>216</v>
      </c>
    </row>
    <row r="82" spans="25:44" x14ac:dyDescent="0.3">
      <c r="Y82">
        <v>0.93150684931506844</v>
      </c>
      <c r="AA82">
        <v>0</v>
      </c>
      <c r="AC82">
        <v>0.9178082191780822</v>
      </c>
      <c r="AE82">
        <v>0.9452054794520548</v>
      </c>
      <c r="AG82">
        <v>0.9452054794520548</v>
      </c>
      <c r="AI82">
        <v>0.71232876712328763</v>
      </c>
      <c r="AK82">
        <v>0.90410958904109584</v>
      </c>
      <c r="AM82">
        <v>0.93150684931506844</v>
      </c>
      <c r="AO82">
        <v>0</v>
      </c>
      <c r="AQ82">
        <v>0.98630136986301364</v>
      </c>
    </row>
    <row r="83" spans="25:44" x14ac:dyDescent="0.3">
      <c r="Y83" t="s">
        <v>196</v>
      </c>
      <c r="Z83" t="s">
        <v>197</v>
      </c>
      <c r="AA83" t="s">
        <v>198</v>
      </c>
      <c r="AB83" t="s">
        <v>197</v>
      </c>
      <c r="AC83" t="s">
        <v>199</v>
      </c>
      <c r="AD83" t="s">
        <v>197</v>
      </c>
      <c r="AE83" t="s">
        <v>200</v>
      </c>
      <c r="AF83" t="s">
        <v>197</v>
      </c>
      <c r="AG83" t="s">
        <v>201</v>
      </c>
      <c r="AH83" t="s">
        <v>197</v>
      </c>
      <c r="AI83" t="s">
        <v>202</v>
      </c>
      <c r="AJ83" t="s">
        <v>197</v>
      </c>
      <c r="AK83" t="s">
        <v>203</v>
      </c>
      <c r="AL83" t="s">
        <v>197</v>
      </c>
      <c r="AM83" t="s">
        <v>204</v>
      </c>
      <c r="AN83" t="s">
        <v>197</v>
      </c>
      <c r="AO83" t="s">
        <v>205</v>
      </c>
      <c r="AP83" t="s">
        <v>197</v>
      </c>
      <c r="AQ83" t="s">
        <v>206</v>
      </c>
      <c r="AR83" t="s">
        <v>197</v>
      </c>
    </row>
    <row r="84" spans="25:44" x14ac:dyDescent="0.3">
      <c r="Y84" t="s">
        <v>207</v>
      </c>
      <c r="Z84" t="s">
        <v>207</v>
      </c>
      <c r="AA84" t="s">
        <v>208</v>
      </c>
      <c r="AB84" t="s">
        <v>208</v>
      </c>
      <c r="AC84" t="s">
        <v>209</v>
      </c>
      <c r="AD84" t="s">
        <v>209</v>
      </c>
      <c r="AE84" t="s">
        <v>210</v>
      </c>
      <c r="AF84" t="s">
        <v>210</v>
      </c>
      <c r="AG84" t="s">
        <v>211</v>
      </c>
      <c r="AH84" t="s">
        <v>211</v>
      </c>
      <c r="AI84" t="s">
        <v>212</v>
      </c>
      <c r="AJ84" t="s">
        <v>212</v>
      </c>
      <c r="AK84" t="s">
        <v>213</v>
      </c>
      <c r="AL84" t="s">
        <v>213</v>
      </c>
      <c r="AM84" t="s">
        <v>214</v>
      </c>
      <c r="AN84" t="s">
        <v>214</v>
      </c>
      <c r="AO84" t="s">
        <v>215</v>
      </c>
      <c r="AP84" t="s">
        <v>215</v>
      </c>
      <c r="AQ84" t="s">
        <v>216</v>
      </c>
      <c r="AR84" t="s">
        <v>216</v>
      </c>
    </row>
  </sheetData>
  <autoFilter ref="A2:AS75" xr:uid="{C7C9D712-4E3C-4F03-87B9-3D318F1E9A7C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2F36E-04B3-4E8E-896E-AB072BCCF3B9}">
  <dimension ref="A1:I443"/>
  <sheetViews>
    <sheetView workbookViewId="0">
      <selection activeCell="C26" sqref="C26"/>
    </sheetView>
  </sheetViews>
  <sheetFormatPr defaultRowHeight="14.4" x14ac:dyDescent="0.3"/>
  <cols>
    <col min="2" max="2" width="13.77734375" customWidth="1"/>
  </cols>
  <sheetData>
    <row r="1" spans="1:9" x14ac:dyDescent="0.3">
      <c r="D1" t="s">
        <v>228</v>
      </c>
      <c r="E1" t="s">
        <v>229</v>
      </c>
      <c r="F1" t="s">
        <v>230</v>
      </c>
      <c r="G1" t="s">
        <v>228</v>
      </c>
      <c r="H1" t="s">
        <v>229</v>
      </c>
      <c r="I1" t="s">
        <v>230</v>
      </c>
    </row>
    <row r="2" spans="1:9" x14ac:dyDescent="0.3">
      <c r="D2" t="s">
        <v>231</v>
      </c>
      <c r="E2" t="s">
        <v>231</v>
      </c>
      <c r="F2" t="s">
        <v>231</v>
      </c>
      <c r="G2" t="s">
        <v>232</v>
      </c>
      <c r="H2" t="s">
        <v>232</v>
      </c>
      <c r="I2" t="s">
        <v>232</v>
      </c>
    </row>
    <row r="3" spans="1:9" x14ac:dyDescent="0.3">
      <c r="A3" t="s">
        <v>226</v>
      </c>
      <c r="B3" t="s">
        <v>194</v>
      </c>
      <c r="C3" t="s">
        <v>227</v>
      </c>
      <c r="D3" t="s">
        <v>233</v>
      </c>
      <c r="E3" t="s">
        <v>233</v>
      </c>
      <c r="F3" t="s">
        <v>233</v>
      </c>
      <c r="G3" t="s">
        <v>233</v>
      </c>
      <c r="H3" t="s">
        <v>233</v>
      </c>
      <c r="I3" t="s">
        <v>233</v>
      </c>
    </row>
    <row r="4" spans="1:9" x14ac:dyDescent="0.3">
      <c r="A4">
        <v>6</v>
      </c>
      <c r="B4" t="s">
        <v>440</v>
      </c>
      <c r="C4" t="s">
        <v>64</v>
      </c>
      <c r="D4">
        <v>255</v>
      </c>
      <c r="E4">
        <v>0.5</v>
      </c>
      <c r="F4" t="s">
        <v>236</v>
      </c>
    </row>
    <row r="5" spans="1:9" x14ac:dyDescent="0.3">
      <c r="A5">
        <v>6</v>
      </c>
      <c r="B5" t="s">
        <v>441</v>
      </c>
      <c r="C5" t="s">
        <v>64</v>
      </c>
      <c r="D5">
        <v>3080</v>
      </c>
      <c r="E5">
        <v>8.1999999999999993</v>
      </c>
      <c r="F5" t="s">
        <v>241</v>
      </c>
    </row>
    <row r="6" spans="1:9" x14ac:dyDescent="0.3">
      <c r="A6">
        <v>6</v>
      </c>
      <c r="B6" t="s">
        <v>442</v>
      </c>
      <c r="C6" t="s">
        <v>64</v>
      </c>
      <c r="D6">
        <v>1760</v>
      </c>
      <c r="E6">
        <v>4.7</v>
      </c>
      <c r="F6" t="s">
        <v>240</v>
      </c>
    </row>
    <row r="7" spans="1:9" x14ac:dyDescent="0.3">
      <c r="A7">
        <v>6</v>
      </c>
      <c r="B7" t="s">
        <v>443</v>
      </c>
      <c r="C7" t="s">
        <v>64</v>
      </c>
      <c r="D7">
        <v>437</v>
      </c>
      <c r="E7">
        <v>1</v>
      </c>
      <c r="F7" t="s">
        <v>236</v>
      </c>
    </row>
    <row r="8" spans="1:9" x14ac:dyDescent="0.3">
      <c r="A8">
        <v>6</v>
      </c>
      <c r="B8" t="s">
        <v>54</v>
      </c>
      <c r="C8" t="s">
        <v>64</v>
      </c>
      <c r="D8">
        <v>2039</v>
      </c>
      <c r="E8">
        <v>5.2</v>
      </c>
      <c r="F8" t="s">
        <v>240</v>
      </c>
    </row>
    <row r="9" spans="1:9" x14ac:dyDescent="0.3">
      <c r="A9">
        <v>6</v>
      </c>
      <c r="B9" t="s">
        <v>444</v>
      </c>
      <c r="C9" t="s">
        <v>64</v>
      </c>
      <c r="D9">
        <v>1828</v>
      </c>
      <c r="E9">
        <v>4.8</v>
      </c>
      <c r="F9" t="s">
        <v>240</v>
      </c>
    </row>
    <row r="10" spans="1:9" x14ac:dyDescent="0.3">
      <c r="A10">
        <v>6</v>
      </c>
      <c r="B10" t="s">
        <v>445</v>
      </c>
      <c r="C10" t="s">
        <v>64</v>
      </c>
      <c r="D10">
        <v>1949</v>
      </c>
      <c r="E10">
        <v>6.3</v>
      </c>
      <c r="F10" t="s">
        <v>237</v>
      </c>
    </row>
    <row r="11" spans="1:9" x14ac:dyDescent="0.3">
      <c r="A11">
        <v>6</v>
      </c>
      <c r="B11" t="s">
        <v>446</v>
      </c>
      <c r="C11" t="s">
        <v>64</v>
      </c>
      <c r="D11">
        <v>2139</v>
      </c>
      <c r="E11">
        <v>5.6</v>
      </c>
      <c r="F11" t="s">
        <v>237</v>
      </c>
    </row>
    <row r="12" spans="1:9" x14ac:dyDescent="0.3">
      <c r="A12">
        <v>6</v>
      </c>
      <c r="B12" t="s">
        <v>67</v>
      </c>
      <c r="C12" t="s">
        <v>64</v>
      </c>
      <c r="D12">
        <v>1670</v>
      </c>
      <c r="E12">
        <v>4.3</v>
      </c>
      <c r="F12" t="s">
        <v>240</v>
      </c>
    </row>
    <row r="13" spans="1:9" x14ac:dyDescent="0.3">
      <c r="A13">
        <v>6</v>
      </c>
      <c r="B13" t="s">
        <v>148</v>
      </c>
      <c r="C13" t="s">
        <v>64</v>
      </c>
      <c r="D13">
        <v>1961</v>
      </c>
      <c r="E13">
        <v>5.2</v>
      </c>
      <c r="F13" t="s">
        <v>240</v>
      </c>
    </row>
    <row r="14" spans="1:9" x14ac:dyDescent="0.3">
      <c r="A14">
        <v>6</v>
      </c>
      <c r="B14" t="s">
        <v>152</v>
      </c>
      <c r="C14" t="s">
        <v>64</v>
      </c>
      <c r="D14">
        <v>3191</v>
      </c>
      <c r="E14">
        <v>8.5</v>
      </c>
      <c r="F14" t="s">
        <v>241</v>
      </c>
    </row>
    <row r="15" spans="1:9" x14ac:dyDescent="0.3">
      <c r="A15">
        <v>6</v>
      </c>
      <c r="B15" t="s">
        <v>447</v>
      </c>
      <c r="C15" t="s">
        <v>64</v>
      </c>
      <c r="D15">
        <v>211</v>
      </c>
      <c r="E15">
        <v>0.5</v>
      </c>
      <c r="F15" t="s">
        <v>236</v>
      </c>
    </row>
    <row r="16" spans="1:9" x14ac:dyDescent="0.3">
      <c r="A16">
        <v>6</v>
      </c>
      <c r="B16" t="s">
        <v>73</v>
      </c>
      <c r="C16" t="s">
        <v>64</v>
      </c>
      <c r="D16">
        <v>1669</v>
      </c>
      <c r="E16">
        <v>4.4000000000000004</v>
      </c>
      <c r="F16" t="s">
        <v>240</v>
      </c>
    </row>
    <row r="17" spans="1:6" x14ac:dyDescent="0.3">
      <c r="A17">
        <v>6</v>
      </c>
      <c r="B17" t="s">
        <v>448</v>
      </c>
      <c r="C17" t="s">
        <v>64</v>
      </c>
      <c r="D17">
        <v>3082</v>
      </c>
      <c r="E17">
        <v>8.1999999999999993</v>
      </c>
      <c r="F17" t="s">
        <v>241</v>
      </c>
    </row>
    <row r="18" spans="1:6" x14ac:dyDescent="0.3">
      <c r="A18">
        <v>6</v>
      </c>
      <c r="B18" t="s">
        <v>449</v>
      </c>
      <c r="C18" t="s">
        <v>64</v>
      </c>
      <c r="D18">
        <v>3156</v>
      </c>
      <c r="E18">
        <v>8.3000000000000007</v>
      </c>
      <c r="F18" t="s">
        <v>241</v>
      </c>
    </row>
    <row r="19" spans="1:6" x14ac:dyDescent="0.3">
      <c r="A19">
        <v>6</v>
      </c>
      <c r="B19" t="s">
        <v>450</v>
      </c>
      <c r="C19" t="s">
        <v>64</v>
      </c>
      <c r="D19">
        <v>1917</v>
      </c>
      <c r="E19">
        <v>5</v>
      </c>
      <c r="F19" t="s">
        <v>240</v>
      </c>
    </row>
    <row r="20" spans="1:6" x14ac:dyDescent="0.3">
      <c r="A20">
        <v>6</v>
      </c>
      <c r="B20" t="s">
        <v>451</v>
      </c>
      <c r="C20" t="s">
        <v>452</v>
      </c>
      <c r="D20">
        <v>274</v>
      </c>
      <c r="E20">
        <v>0.6</v>
      </c>
      <c r="F20" t="s">
        <v>236</v>
      </c>
    </row>
    <row r="21" spans="1:6" x14ac:dyDescent="0.3">
      <c r="A21">
        <v>6</v>
      </c>
      <c r="B21" t="s">
        <v>453</v>
      </c>
      <c r="C21" t="s">
        <v>452</v>
      </c>
      <c r="D21">
        <v>110</v>
      </c>
      <c r="E21">
        <v>0.3</v>
      </c>
      <c r="F21" t="s">
        <v>236</v>
      </c>
    </row>
    <row r="22" spans="1:6" x14ac:dyDescent="0.3">
      <c r="A22">
        <v>6</v>
      </c>
      <c r="B22" t="s">
        <v>454</v>
      </c>
      <c r="C22" t="s">
        <v>452</v>
      </c>
      <c r="D22">
        <v>136</v>
      </c>
      <c r="E22">
        <v>0.3</v>
      </c>
      <c r="F22" t="s">
        <v>236</v>
      </c>
    </row>
    <row r="23" spans="1:6" x14ac:dyDescent="0.3">
      <c r="A23">
        <v>6</v>
      </c>
      <c r="B23" t="s">
        <v>455</v>
      </c>
      <c r="C23" t="s">
        <v>452</v>
      </c>
      <c r="D23">
        <v>2326</v>
      </c>
      <c r="E23">
        <v>6</v>
      </c>
      <c r="F23" t="s">
        <v>237</v>
      </c>
    </row>
    <row r="24" spans="1:6" x14ac:dyDescent="0.3">
      <c r="A24">
        <v>6</v>
      </c>
      <c r="B24" t="s">
        <v>456</v>
      </c>
      <c r="C24" t="s">
        <v>452</v>
      </c>
      <c r="D24">
        <v>217</v>
      </c>
      <c r="E24">
        <v>0.5</v>
      </c>
      <c r="F24" t="s">
        <v>236</v>
      </c>
    </row>
    <row r="25" spans="1:6" x14ac:dyDescent="0.3">
      <c r="A25">
        <v>6</v>
      </c>
      <c r="B25" t="s">
        <v>457</v>
      </c>
      <c r="C25" t="s">
        <v>452</v>
      </c>
      <c r="D25">
        <v>866</v>
      </c>
      <c r="E25">
        <v>2.2999999999999998</v>
      </c>
      <c r="F25" t="s">
        <v>244</v>
      </c>
    </row>
    <row r="26" spans="1:6" x14ac:dyDescent="0.3">
      <c r="A26">
        <v>6</v>
      </c>
      <c r="B26" t="s">
        <v>458</v>
      </c>
      <c r="C26" t="s">
        <v>452</v>
      </c>
      <c r="D26">
        <v>1647</v>
      </c>
      <c r="E26">
        <v>4.3</v>
      </c>
      <c r="F26" t="s">
        <v>240</v>
      </c>
    </row>
    <row r="27" spans="1:6" x14ac:dyDescent="0.3">
      <c r="A27">
        <v>6</v>
      </c>
      <c r="B27" t="s">
        <v>459</v>
      </c>
      <c r="C27" t="s">
        <v>452</v>
      </c>
      <c r="D27">
        <v>1076</v>
      </c>
      <c r="E27">
        <v>2.8</v>
      </c>
      <c r="F27" t="s">
        <v>230</v>
      </c>
    </row>
    <row r="28" spans="1:6" x14ac:dyDescent="0.3">
      <c r="A28">
        <v>6</v>
      </c>
      <c r="B28" t="s">
        <v>460</v>
      </c>
      <c r="C28" t="s">
        <v>452</v>
      </c>
      <c r="D28">
        <v>2358</v>
      </c>
      <c r="E28">
        <v>6.3</v>
      </c>
      <c r="F28" t="s">
        <v>237</v>
      </c>
    </row>
    <row r="29" spans="1:6" x14ac:dyDescent="0.3">
      <c r="A29">
        <v>6</v>
      </c>
      <c r="B29" t="s">
        <v>461</v>
      </c>
      <c r="C29" t="s">
        <v>452</v>
      </c>
      <c r="D29">
        <v>1100</v>
      </c>
      <c r="E29">
        <v>3</v>
      </c>
      <c r="F29" t="s">
        <v>230</v>
      </c>
    </row>
    <row r="30" spans="1:6" x14ac:dyDescent="0.3">
      <c r="A30">
        <v>6</v>
      </c>
      <c r="B30" t="s">
        <v>462</v>
      </c>
      <c r="C30" t="s">
        <v>452</v>
      </c>
      <c r="D30">
        <v>793</v>
      </c>
      <c r="E30">
        <v>2</v>
      </c>
      <c r="F30" t="s">
        <v>244</v>
      </c>
    </row>
    <row r="31" spans="1:6" x14ac:dyDescent="0.3">
      <c r="A31">
        <v>6</v>
      </c>
      <c r="B31" t="s">
        <v>463</v>
      </c>
      <c r="C31" t="s">
        <v>452</v>
      </c>
      <c r="D31">
        <v>1202</v>
      </c>
      <c r="E31">
        <v>3.2</v>
      </c>
      <c r="F31" t="s">
        <v>230</v>
      </c>
    </row>
    <row r="32" spans="1:6" x14ac:dyDescent="0.3">
      <c r="A32">
        <v>7</v>
      </c>
      <c r="B32" t="s">
        <v>488</v>
      </c>
      <c r="C32" t="s">
        <v>64</v>
      </c>
      <c r="D32">
        <v>595</v>
      </c>
      <c r="E32">
        <v>2.2999999999999998</v>
      </c>
      <c r="F32" t="s">
        <v>244</v>
      </c>
    </row>
    <row r="33" spans="1:6" x14ac:dyDescent="0.3">
      <c r="A33">
        <v>7</v>
      </c>
      <c r="B33" t="s">
        <v>489</v>
      </c>
      <c r="C33" t="s">
        <v>64</v>
      </c>
      <c r="D33">
        <v>244</v>
      </c>
      <c r="E33">
        <v>0.9</v>
      </c>
      <c r="F33" t="s">
        <v>236</v>
      </c>
    </row>
    <row r="34" spans="1:6" x14ac:dyDescent="0.3">
      <c r="A34">
        <v>7</v>
      </c>
      <c r="B34" t="s">
        <v>490</v>
      </c>
      <c r="C34" t="s">
        <v>64</v>
      </c>
      <c r="D34">
        <v>454</v>
      </c>
      <c r="E34">
        <v>1.7</v>
      </c>
      <c r="F34" t="s">
        <v>244</v>
      </c>
    </row>
    <row r="35" spans="1:6" x14ac:dyDescent="0.3">
      <c r="A35">
        <v>7</v>
      </c>
      <c r="B35" t="s">
        <v>491</v>
      </c>
      <c r="C35" t="s">
        <v>64</v>
      </c>
      <c r="D35">
        <v>94</v>
      </c>
      <c r="E35">
        <v>0.4</v>
      </c>
      <c r="F35" t="s">
        <v>236</v>
      </c>
    </row>
    <row r="36" spans="1:6" x14ac:dyDescent="0.3">
      <c r="A36">
        <v>7</v>
      </c>
      <c r="B36" t="s">
        <v>492</v>
      </c>
      <c r="C36" t="s">
        <v>64</v>
      </c>
      <c r="D36">
        <v>144</v>
      </c>
      <c r="E36">
        <v>0.5</v>
      </c>
      <c r="F36" t="s">
        <v>236</v>
      </c>
    </row>
    <row r="37" spans="1:6" x14ac:dyDescent="0.3">
      <c r="A37">
        <v>7</v>
      </c>
      <c r="B37" t="s">
        <v>493</v>
      </c>
      <c r="C37" t="s">
        <v>64</v>
      </c>
      <c r="D37">
        <v>1087</v>
      </c>
      <c r="E37">
        <v>4.0999999999999996</v>
      </c>
      <c r="F37" t="s">
        <v>240</v>
      </c>
    </row>
    <row r="38" spans="1:6" x14ac:dyDescent="0.3">
      <c r="A38">
        <v>7</v>
      </c>
      <c r="B38" t="s">
        <v>494</v>
      </c>
      <c r="C38" t="s">
        <v>64</v>
      </c>
      <c r="D38">
        <v>764</v>
      </c>
      <c r="E38">
        <v>2.9</v>
      </c>
      <c r="F38" t="s">
        <v>230</v>
      </c>
    </row>
    <row r="39" spans="1:6" x14ac:dyDescent="0.3">
      <c r="A39">
        <v>7</v>
      </c>
      <c r="B39" t="s">
        <v>495</v>
      </c>
      <c r="C39" t="s">
        <v>64</v>
      </c>
      <c r="D39">
        <v>1629</v>
      </c>
      <c r="E39">
        <v>6.2</v>
      </c>
      <c r="F39" t="s">
        <v>237</v>
      </c>
    </row>
    <row r="40" spans="1:6" x14ac:dyDescent="0.3">
      <c r="A40">
        <v>7</v>
      </c>
      <c r="B40" t="s">
        <v>496</v>
      </c>
      <c r="C40" t="s">
        <v>64</v>
      </c>
      <c r="D40">
        <v>672</v>
      </c>
      <c r="E40">
        <v>2.5</v>
      </c>
      <c r="F40" t="s">
        <v>244</v>
      </c>
    </row>
    <row r="41" spans="1:6" x14ac:dyDescent="0.3">
      <c r="A41">
        <v>7</v>
      </c>
      <c r="B41" t="s">
        <v>497</v>
      </c>
      <c r="C41" t="s">
        <v>64</v>
      </c>
      <c r="D41">
        <v>1049</v>
      </c>
      <c r="E41">
        <v>4</v>
      </c>
      <c r="F41" t="s">
        <v>230</v>
      </c>
    </row>
    <row r="42" spans="1:6" x14ac:dyDescent="0.3">
      <c r="A42">
        <v>7</v>
      </c>
      <c r="B42" t="s">
        <v>498</v>
      </c>
      <c r="C42" t="s">
        <v>64</v>
      </c>
      <c r="D42">
        <v>3025</v>
      </c>
      <c r="E42">
        <v>11.4</v>
      </c>
      <c r="F42" t="s">
        <v>347</v>
      </c>
    </row>
    <row r="43" spans="1:6" x14ac:dyDescent="0.3">
      <c r="A43">
        <v>7</v>
      </c>
      <c r="B43" t="s">
        <v>499</v>
      </c>
      <c r="C43" t="s">
        <v>64</v>
      </c>
      <c r="D43">
        <v>840</v>
      </c>
      <c r="E43">
        <v>3.2</v>
      </c>
      <c r="F43" t="s">
        <v>230</v>
      </c>
    </row>
    <row r="44" spans="1:6" x14ac:dyDescent="0.3">
      <c r="A44">
        <v>7</v>
      </c>
      <c r="B44" t="s">
        <v>500</v>
      </c>
      <c r="C44" t="s">
        <v>64</v>
      </c>
      <c r="D44">
        <v>3329</v>
      </c>
      <c r="E44">
        <v>12.6</v>
      </c>
      <c r="F44" t="s">
        <v>347</v>
      </c>
    </row>
    <row r="45" spans="1:6" x14ac:dyDescent="0.3">
      <c r="A45">
        <v>7</v>
      </c>
      <c r="B45" t="s">
        <v>501</v>
      </c>
      <c r="C45" t="s">
        <v>64</v>
      </c>
      <c r="D45">
        <v>2684</v>
      </c>
      <c r="E45">
        <v>10.199999999999999</v>
      </c>
      <c r="F45" t="s">
        <v>347</v>
      </c>
    </row>
    <row r="46" spans="1:6" x14ac:dyDescent="0.3">
      <c r="A46">
        <v>7</v>
      </c>
      <c r="B46" t="s">
        <v>502</v>
      </c>
      <c r="C46" t="s">
        <v>64</v>
      </c>
      <c r="D46">
        <v>2722</v>
      </c>
      <c r="E46">
        <v>10.3</v>
      </c>
      <c r="F46" t="s">
        <v>347</v>
      </c>
    </row>
    <row r="47" spans="1:6" x14ac:dyDescent="0.3">
      <c r="A47">
        <v>7</v>
      </c>
      <c r="B47" t="s">
        <v>503</v>
      </c>
      <c r="C47" t="s">
        <v>64</v>
      </c>
      <c r="D47">
        <v>3016</v>
      </c>
      <c r="E47">
        <v>11.4</v>
      </c>
      <c r="F47" t="s">
        <v>347</v>
      </c>
    </row>
    <row r="48" spans="1:6" x14ac:dyDescent="0.3">
      <c r="A48">
        <v>7</v>
      </c>
      <c r="B48" t="s">
        <v>504</v>
      </c>
      <c r="C48" t="s">
        <v>64</v>
      </c>
      <c r="D48">
        <v>3077</v>
      </c>
      <c r="E48">
        <v>11.6</v>
      </c>
      <c r="F48" t="s">
        <v>347</v>
      </c>
    </row>
    <row r="49" spans="1:6" x14ac:dyDescent="0.3">
      <c r="A49">
        <v>7</v>
      </c>
      <c r="B49" t="s">
        <v>505</v>
      </c>
      <c r="C49" t="s">
        <v>64</v>
      </c>
      <c r="D49">
        <v>1368</v>
      </c>
      <c r="E49">
        <v>5.2</v>
      </c>
      <c r="F49" t="s">
        <v>240</v>
      </c>
    </row>
    <row r="50" spans="1:6" x14ac:dyDescent="0.3">
      <c r="A50">
        <v>7</v>
      </c>
      <c r="B50" t="s">
        <v>506</v>
      </c>
      <c r="C50" t="s">
        <v>64</v>
      </c>
      <c r="D50">
        <v>2969</v>
      </c>
      <c r="E50">
        <v>11.2</v>
      </c>
      <c r="F50" t="s">
        <v>347</v>
      </c>
    </row>
    <row r="51" spans="1:6" x14ac:dyDescent="0.3">
      <c r="A51">
        <v>7</v>
      </c>
      <c r="B51" t="s">
        <v>507</v>
      </c>
      <c r="C51" t="s">
        <v>64</v>
      </c>
      <c r="D51">
        <v>1719</v>
      </c>
      <c r="E51">
        <v>6.5</v>
      </c>
      <c r="F51" t="s">
        <v>237</v>
      </c>
    </row>
    <row r="52" spans="1:6" x14ac:dyDescent="0.3">
      <c r="A52">
        <v>7</v>
      </c>
      <c r="B52" t="s">
        <v>508</v>
      </c>
      <c r="C52" t="s">
        <v>64</v>
      </c>
      <c r="D52">
        <v>2980</v>
      </c>
      <c r="E52">
        <v>11.3</v>
      </c>
      <c r="F52" t="s">
        <v>347</v>
      </c>
    </row>
    <row r="53" spans="1:6" x14ac:dyDescent="0.3">
      <c r="A53">
        <v>7</v>
      </c>
      <c r="B53" t="s">
        <v>509</v>
      </c>
      <c r="C53" t="s">
        <v>64</v>
      </c>
      <c r="D53">
        <v>2242</v>
      </c>
      <c r="E53">
        <v>8.5</v>
      </c>
      <c r="F53" t="s">
        <v>241</v>
      </c>
    </row>
    <row r="54" spans="1:6" x14ac:dyDescent="0.3">
      <c r="A54">
        <v>7</v>
      </c>
      <c r="B54" t="s">
        <v>510</v>
      </c>
      <c r="C54" t="s">
        <v>64</v>
      </c>
      <c r="D54">
        <v>1745</v>
      </c>
      <c r="E54">
        <v>6.6</v>
      </c>
      <c r="F54" t="s">
        <v>241</v>
      </c>
    </row>
    <row r="55" spans="1:6" x14ac:dyDescent="0.3">
      <c r="A55">
        <v>7</v>
      </c>
      <c r="B55" t="s">
        <v>511</v>
      </c>
      <c r="C55" t="s">
        <v>64</v>
      </c>
      <c r="D55">
        <v>2056</v>
      </c>
      <c r="E55">
        <v>7.8</v>
      </c>
      <c r="F55" t="s">
        <v>241</v>
      </c>
    </row>
    <row r="56" spans="1:6" x14ac:dyDescent="0.3">
      <c r="A56">
        <v>7</v>
      </c>
      <c r="B56" t="s">
        <v>512</v>
      </c>
      <c r="C56" t="s">
        <v>64</v>
      </c>
      <c r="D56">
        <v>2476</v>
      </c>
      <c r="E56">
        <v>9.4</v>
      </c>
      <c r="F56" t="s">
        <v>347</v>
      </c>
    </row>
    <row r="57" spans="1:6" x14ac:dyDescent="0.3">
      <c r="A57">
        <v>7</v>
      </c>
      <c r="B57" t="s">
        <v>513</v>
      </c>
      <c r="C57" t="s">
        <v>64</v>
      </c>
      <c r="D57">
        <v>1647</v>
      </c>
      <c r="E57">
        <v>6.2</v>
      </c>
      <c r="F57" t="s">
        <v>237</v>
      </c>
    </row>
    <row r="58" spans="1:6" x14ac:dyDescent="0.3">
      <c r="A58">
        <v>7</v>
      </c>
      <c r="B58" t="s">
        <v>514</v>
      </c>
      <c r="C58" t="s">
        <v>64</v>
      </c>
      <c r="D58">
        <v>951</v>
      </c>
      <c r="E58">
        <v>3.6</v>
      </c>
      <c r="F58" t="s">
        <v>230</v>
      </c>
    </row>
    <row r="59" spans="1:6" x14ac:dyDescent="0.3">
      <c r="A59">
        <v>7</v>
      </c>
      <c r="B59" t="s">
        <v>515</v>
      </c>
      <c r="C59" t="s">
        <v>64</v>
      </c>
      <c r="D59">
        <v>2231</v>
      </c>
      <c r="E59">
        <v>8.4</v>
      </c>
      <c r="F59" t="s">
        <v>241</v>
      </c>
    </row>
    <row r="60" spans="1:6" x14ac:dyDescent="0.3">
      <c r="A60">
        <v>7</v>
      </c>
      <c r="B60" t="s">
        <v>516</v>
      </c>
      <c r="C60" t="s">
        <v>64</v>
      </c>
      <c r="D60">
        <v>1699</v>
      </c>
      <c r="E60">
        <v>6.4</v>
      </c>
      <c r="F60" t="s">
        <v>237</v>
      </c>
    </row>
    <row r="61" spans="1:6" x14ac:dyDescent="0.3">
      <c r="A61">
        <v>7</v>
      </c>
      <c r="B61" t="s">
        <v>517</v>
      </c>
      <c r="C61" t="s">
        <v>64</v>
      </c>
      <c r="D61">
        <v>3183</v>
      </c>
      <c r="E61">
        <v>12</v>
      </c>
      <c r="F61" t="s">
        <v>347</v>
      </c>
    </row>
    <row r="62" spans="1:6" x14ac:dyDescent="0.3">
      <c r="A62">
        <v>7</v>
      </c>
      <c r="B62" t="s">
        <v>518</v>
      </c>
      <c r="C62" t="s">
        <v>64</v>
      </c>
      <c r="D62">
        <v>2673</v>
      </c>
      <c r="E62">
        <v>10.1</v>
      </c>
      <c r="F62" t="s">
        <v>347</v>
      </c>
    </row>
    <row r="63" spans="1:6" x14ac:dyDescent="0.3">
      <c r="A63">
        <v>7</v>
      </c>
      <c r="B63" t="s">
        <v>519</v>
      </c>
      <c r="C63" t="s">
        <v>64</v>
      </c>
      <c r="D63">
        <v>3003</v>
      </c>
      <c r="E63">
        <v>11.4</v>
      </c>
      <c r="F63" t="s">
        <v>347</v>
      </c>
    </row>
    <row r="64" spans="1:6" x14ac:dyDescent="0.3">
      <c r="A64">
        <v>7</v>
      </c>
      <c r="B64" t="s">
        <v>520</v>
      </c>
      <c r="C64" t="s">
        <v>64</v>
      </c>
      <c r="D64">
        <v>3106</v>
      </c>
      <c r="E64">
        <v>11.7</v>
      </c>
      <c r="F64" t="s">
        <v>347</v>
      </c>
    </row>
    <row r="65" spans="1:9" x14ac:dyDescent="0.3">
      <c r="A65">
        <v>7</v>
      </c>
      <c r="B65" t="s">
        <v>521</v>
      </c>
      <c r="C65" t="s">
        <v>64</v>
      </c>
      <c r="D65">
        <v>3098</v>
      </c>
      <c r="E65">
        <v>11.7</v>
      </c>
      <c r="F65" t="s">
        <v>347</v>
      </c>
    </row>
    <row r="66" spans="1:9" x14ac:dyDescent="0.3">
      <c r="A66">
        <v>7</v>
      </c>
      <c r="B66" t="s">
        <v>522</v>
      </c>
      <c r="C66" t="s">
        <v>64</v>
      </c>
      <c r="D66">
        <v>3213</v>
      </c>
      <c r="E66">
        <v>12.2</v>
      </c>
      <c r="F66" t="s">
        <v>347</v>
      </c>
    </row>
    <row r="67" spans="1:9" x14ac:dyDescent="0.3">
      <c r="A67">
        <v>7</v>
      </c>
      <c r="B67" t="s">
        <v>523</v>
      </c>
      <c r="C67" t="s">
        <v>64</v>
      </c>
      <c r="D67">
        <v>3011</v>
      </c>
      <c r="E67">
        <v>11.4</v>
      </c>
      <c r="F67" t="s">
        <v>347</v>
      </c>
    </row>
    <row r="68" spans="1:9" x14ac:dyDescent="0.3">
      <c r="A68">
        <v>7</v>
      </c>
      <c r="B68" t="s">
        <v>524</v>
      </c>
      <c r="C68" t="s">
        <v>64</v>
      </c>
      <c r="D68">
        <v>3174</v>
      </c>
      <c r="E68">
        <v>12</v>
      </c>
      <c r="F68" t="s">
        <v>347</v>
      </c>
    </row>
    <row r="69" spans="1:9" x14ac:dyDescent="0.3">
      <c r="A69">
        <v>7</v>
      </c>
      <c r="B69" t="s">
        <v>525</v>
      </c>
      <c r="C69" t="s">
        <v>64</v>
      </c>
      <c r="D69">
        <v>2921</v>
      </c>
      <c r="E69">
        <v>11</v>
      </c>
      <c r="F69" t="s">
        <v>347</v>
      </c>
    </row>
    <row r="70" spans="1:9" x14ac:dyDescent="0.3">
      <c r="A70">
        <v>7</v>
      </c>
      <c r="B70" t="s">
        <v>526</v>
      </c>
      <c r="C70" t="s">
        <v>64</v>
      </c>
      <c r="D70">
        <v>447</v>
      </c>
      <c r="E70">
        <v>1.7</v>
      </c>
      <c r="F70" t="s">
        <v>244</v>
      </c>
    </row>
    <row r="71" spans="1:9" x14ac:dyDescent="0.3">
      <c r="A71">
        <v>7</v>
      </c>
      <c r="B71" t="s">
        <v>527</v>
      </c>
      <c r="C71" t="s">
        <v>64</v>
      </c>
      <c r="D71">
        <v>380</v>
      </c>
      <c r="E71">
        <v>1.4</v>
      </c>
      <c r="F71" t="s">
        <v>244</v>
      </c>
    </row>
    <row r="72" spans="1:9" x14ac:dyDescent="0.3">
      <c r="A72">
        <v>1</v>
      </c>
      <c r="B72" t="s">
        <v>234</v>
      </c>
      <c r="C72" t="s">
        <v>235</v>
      </c>
      <c r="D72">
        <v>146</v>
      </c>
      <c r="E72">
        <v>0.7</v>
      </c>
      <c r="F72" t="s">
        <v>236</v>
      </c>
      <c r="G72">
        <v>3076</v>
      </c>
      <c r="H72">
        <v>6.5</v>
      </c>
      <c r="I72" t="s">
        <v>237</v>
      </c>
    </row>
    <row r="73" spans="1:9" x14ac:dyDescent="0.3">
      <c r="A73">
        <v>1</v>
      </c>
      <c r="B73" t="s">
        <v>238</v>
      </c>
      <c r="C73" t="s">
        <v>235</v>
      </c>
      <c r="D73">
        <v>1331</v>
      </c>
      <c r="E73">
        <v>6.5</v>
      </c>
      <c r="F73" t="s">
        <v>237</v>
      </c>
      <c r="G73">
        <v>1348</v>
      </c>
      <c r="H73">
        <v>2.9</v>
      </c>
      <c r="I73" t="s">
        <v>230</v>
      </c>
    </row>
    <row r="74" spans="1:9" x14ac:dyDescent="0.3">
      <c r="A74">
        <v>1</v>
      </c>
      <c r="B74" t="s">
        <v>239</v>
      </c>
      <c r="C74" t="s">
        <v>235</v>
      </c>
      <c r="D74">
        <v>1136</v>
      </c>
      <c r="E74">
        <v>5.5</v>
      </c>
      <c r="F74" t="s">
        <v>240</v>
      </c>
      <c r="G74">
        <v>3133</v>
      </c>
      <c r="H74">
        <v>6.6</v>
      </c>
      <c r="I74" t="s">
        <v>241</v>
      </c>
    </row>
    <row r="75" spans="1:9" x14ac:dyDescent="0.3">
      <c r="A75">
        <v>1</v>
      </c>
      <c r="B75" t="s">
        <v>242</v>
      </c>
      <c r="C75" t="s">
        <v>235</v>
      </c>
      <c r="D75">
        <v>1684</v>
      </c>
      <c r="E75">
        <v>8.1999999999999993</v>
      </c>
      <c r="F75" t="s">
        <v>241</v>
      </c>
      <c r="G75">
        <v>2069</v>
      </c>
      <c r="H75">
        <v>4.4000000000000004</v>
      </c>
      <c r="I75" t="s">
        <v>240</v>
      </c>
    </row>
    <row r="76" spans="1:9" x14ac:dyDescent="0.3">
      <c r="A76">
        <v>1</v>
      </c>
      <c r="B76" t="s">
        <v>243</v>
      </c>
      <c r="C76" t="s">
        <v>235</v>
      </c>
      <c r="D76">
        <v>281</v>
      </c>
      <c r="E76">
        <v>1.4</v>
      </c>
      <c r="F76" t="s">
        <v>244</v>
      </c>
      <c r="G76">
        <v>3093</v>
      </c>
      <c r="H76">
        <v>6.5</v>
      </c>
      <c r="I76" t="s">
        <v>237</v>
      </c>
    </row>
    <row r="77" spans="1:9" x14ac:dyDescent="0.3">
      <c r="A77">
        <v>1</v>
      </c>
      <c r="B77" t="s">
        <v>245</v>
      </c>
      <c r="C77" t="s">
        <v>235</v>
      </c>
      <c r="D77">
        <v>390</v>
      </c>
      <c r="E77">
        <v>1.9</v>
      </c>
      <c r="F77" t="s">
        <v>244</v>
      </c>
      <c r="G77">
        <v>1663</v>
      </c>
      <c r="H77">
        <v>3.5</v>
      </c>
      <c r="I77" t="s">
        <v>230</v>
      </c>
    </row>
    <row r="78" spans="1:9" x14ac:dyDescent="0.3">
      <c r="A78">
        <v>1</v>
      </c>
      <c r="B78" t="s">
        <v>246</v>
      </c>
      <c r="C78" t="s">
        <v>247</v>
      </c>
      <c r="D78">
        <v>750</v>
      </c>
      <c r="E78">
        <v>3.7</v>
      </c>
      <c r="F78" t="s">
        <v>230</v>
      </c>
      <c r="G78">
        <v>1540</v>
      </c>
      <c r="H78">
        <v>3.3</v>
      </c>
      <c r="I78" t="s">
        <v>230</v>
      </c>
    </row>
    <row r="79" spans="1:9" x14ac:dyDescent="0.3">
      <c r="A79">
        <v>6</v>
      </c>
      <c r="B79" t="s">
        <v>75</v>
      </c>
      <c r="C79" t="s">
        <v>64</v>
      </c>
      <c r="D79">
        <v>2706</v>
      </c>
      <c r="E79">
        <v>7.2</v>
      </c>
      <c r="F79" t="s">
        <v>241</v>
      </c>
    </row>
    <row r="80" spans="1:9" x14ac:dyDescent="0.3">
      <c r="A80">
        <v>3</v>
      </c>
      <c r="B80" t="s">
        <v>154</v>
      </c>
      <c r="C80" t="s">
        <v>247</v>
      </c>
      <c r="D80">
        <v>1416</v>
      </c>
      <c r="E80">
        <v>3.2</v>
      </c>
      <c r="F80" t="s">
        <v>230</v>
      </c>
      <c r="G80">
        <v>1076</v>
      </c>
      <c r="H80">
        <v>3.6</v>
      </c>
      <c r="I80" t="s">
        <v>230</v>
      </c>
    </row>
    <row r="81" spans="1:9" x14ac:dyDescent="0.3">
      <c r="A81">
        <v>3</v>
      </c>
      <c r="B81" t="s">
        <v>343</v>
      </c>
      <c r="C81" t="s">
        <v>247</v>
      </c>
      <c r="D81">
        <v>767</v>
      </c>
      <c r="E81">
        <v>1.4</v>
      </c>
      <c r="F81" t="s">
        <v>244</v>
      </c>
      <c r="G81">
        <v>510</v>
      </c>
      <c r="H81">
        <v>1.7</v>
      </c>
      <c r="I81" t="s">
        <v>244</v>
      </c>
    </row>
    <row r="82" spans="1:9" x14ac:dyDescent="0.3">
      <c r="A82">
        <v>3</v>
      </c>
      <c r="B82" t="s">
        <v>344</v>
      </c>
      <c r="C82" t="s">
        <v>247</v>
      </c>
      <c r="D82">
        <v>894</v>
      </c>
      <c r="E82">
        <v>1.8</v>
      </c>
      <c r="F82" t="s">
        <v>244</v>
      </c>
      <c r="G82">
        <v>411</v>
      </c>
      <c r="H82">
        <v>1.3</v>
      </c>
      <c r="I82" t="s">
        <v>244</v>
      </c>
    </row>
    <row r="83" spans="1:9" x14ac:dyDescent="0.3">
      <c r="A83">
        <v>1</v>
      </c>
      <c r="B83" t="s">
        <v>248</v>
      </c>
      <c r="C83" t="s">
        <v>247</v>
      </c>
      <c r="D83">
        <v>1001</v>
      </c>
      <c r="E83">
        <v>4.9000000000000004</v>
      </c>
      <c r="F83" t="s">
        <v>240</v>
      </c>
      <c r="G83">
        <v>2739</v>
      </c>
      <c r="H83">
        <v>5.8</v>
      </c>
      <c r="I83" t="s">
        <v>237</v>
      </c>
    </row>
    <row r="84" spans="1:9" x14ac:dyDescent="0.3">
      <c r="A84">
        <v>1</v>
      </c>
      <c r="B84" t="s">
        <v>249</v>
      </c>
      <c r="C84" t="s">
        <v>247</v>
      </c>
      <c r="D84">
        <v>240</v>
      </c>
      <c r="E84">
        <v>1.2</v>
      </c>
      <c r="F84" t="s">
        <v>244</v>
      </c>
      <c r="G84">
        <v>1054</v>
      </c>
      <c r="H84">
        <v>2.2000000000000002</v>
      </c>
      <c r="I84" t="s">
        <v>244</v>
      </c>
    </row>
    <row r="85" spans="1:9" x14ac:dyDescent="0.3">
      <c r="A85">
        <v>4</v>
      </c>
      <c r="B85" t="s">
        <v>379</v>
      </c>
      <c r="C85" t="s">
        <v>338</v>
      </c>
      <c r="D85">
        <v>3299</v>
      </c>
      <c r="E85">
        <v>7.6</v>
      </c>
      <c r="F85" t="s">
        <v>241</v>
      </c>
      <c r="G85">
        <v>2155</v>
      </c>
      <c r="H85">
        <v>7.2</v>
      </c>
      <c r="I85" t="s">
        <v>241</v>
      </c>
    </row>
    <row r="86" spans="1:9" x14ac:dyDescent="0.3">
      <c r="A86">
        <v>1</v>
      </c>
      <c r="B86" t="s">
        <v>250</v>
      </c>
      <c r="C86" t="s">
        <v>247</v>
      </c>
      <c r="D86">
        <v>713</v>
      </c>
      <c r="E86">
        <v>3.5</v>
      </c>
      <c r="F86" t="s">
        <v>230</v>
      </c>
      <c r="G86">
        <v>433</v>
      </c>
      <c r="H86">
        <v>0.9</v>
      </c>
      <c r="I86" t="s">
        <v>236</v>
      </c>
    </row>
    <row r="87" spans="1:9" x14ac:dyDescent="0.3">
      <c r="A87">
        <v>1</v>
      </c>
      <c r="B87" t="s">
        <v>251</v>
      </c>
      <c r="C87" t="s">
        <v>247</v>
      </c>
      <c r="D87">
        <v>1178</v>
      </c>
      <c r="E87">
        <v>5.7</v>
      </c>
      <c r="F87" t="s">
        <v>237</v>
      </c>
      <c r="G87">
        <v>188</v>
      </c>
      <c r="H87">
        <v>0.4</v>
      </c>
      <c r="I87" t="s">
        <v>236</v>
      </c>
    </row>
    <row r="88" spans="1:9" x14ac:dyDescent="0.3">
      <c r="A88">
        <v>5</v>
      </c>
      <c r="B88" t="s">
        <v>403</v>
      </c>
      <c r="C88" t="s">
        <v>277</v>
      </c>
      <c r="D88">
        <v>3536</v>
      </c>
      <c r="E88">
        <v>7</v>
      </c>
      <c r="F88" t="s">
        <v>241</v>
      </c>
      <c r="G88">
        <v>2713</v>
      </c>
      <c r="H88">
        <v>8.5</v>
      </c>
      <c r="I88" t="s">
        <v>241</v>
      </c>
    </row>
    <row r="89" spans="1:9" x14ac:dyDescent="0.3">
      <c r="A89">
        <v>5</v>
      </c>
      <c r="B89" t="s">
        <v>404</v>
      </c>
      <c r="C89" t="s">
        <v>277</v>
      </c>
      <c r="D89">
        <v>2912</v>
      </c>
      <c r="E89">
        <v>5.9</v>
      </c>
      <c r="F89" t="s">
        <v>237</v>
      </c>
      <c r="G89">
        <v>2444</v>
      </c>
      <c r="H89">
        <v>7.7</v>
      </c>
      <c r="I89" t="s">
        <v>241</v>
      </c>
    </row>
    <row r="90" spans="1:9" x14ac:dyDescent="0.3">
      <c r="A90">
        <v>2</v>
      </c>
      <c r="B90" t="s">
        <v>276</v>
      </c>
      <c r="C90" t="s">
        <v>277</v>
      </c>
      <c r="D90">
        <v>1129</v>
      </c>
      <c r="E90">
        <v>5.8</v>
      </c>
      <c r="F90" t="s">
        <v>237</v>
      </c>
      <c r="G90">
        <v>1601</v>
      </c>
      <c r="H90">
        <v>5.2</v>
      </c>
      <c r="I90" t="s">
        <v>240</v>
      </c>
    </row>
    <row r="91" spans="1:9" x14ac:dyDescent="0.3">
      <c r="A91">
        <v>2</v>
      </c>
      <c r="B91" t="s">
        <v>156</v>
      </c>
      <c r="C91" t="s">
        <v>277</v>
      </c>
      <c r="D91">
        <v>908</v>
      </c>
      <c r="E91">
        <v>3.9</v>
      </c>
      <c r="F91" t="s">
        <v>230</v>
      </c>
      <c r="G91">
        <v>503</v>
      </c>
      <c r="H91">
        <v>1.6</v>
      </c>
      <c r="I91" t="s">
        <v>244</v>
      </c>
    </row>
    <row r="92" spans="1:9" x14ac:dyDescent="0.3">
      <c r="A92">
        <v>1</v>
      </c>
      <c r="B92" t="s">
        <v>252</v>
      </c>
      <c r="C92" t="s">
        <v>247</v>
      </c>
      <c r="D92">
        <v>90</v>
      </c>
      <c r="E92">
        <v>0.4</v>
      </c>
      <c r="F92" t="s">
        <v>236</v>
      </c>
      <c r="G92">
        <v>783</v>
      </c>
      <c r="H92">
        <v>1.7</v>
      </c>
      <c r="I92" t="s">
        <v>244</v>
      </c>
    </row>
    <row r="93" spans="1:9" x14ac:dyDescent="0.3">
      <c r="A93">
        <v>1</v>
      </c>
      <c r="B93" t="s">
        <v>253</v>
      </c>
      <c r="C93" t="s">
        <v>247</v>
      </c>
      <c r="D93">
        <v>180</v>
      </c>
      <c r="E93">
        <v>0.9</v>
      </c>
      <c r="F93" t="s">
        <v>236</v>
      </c>
      <c r="G93">
        <v>1081</v>
      </c>
      <c r="H93">
        <v>2.2999999999999998</v>
      </c>
      <c r="I93" t="s">
        <v>244</v>
      </c>
    </row>
    <row r="94" spans="1:9" x14ac:dyDescent="0.3">
      <c r="A94">
        <v>1</v>
      </c>
      <c r="B94" t="s">
        <v>254</v>
      </c>
      <c r="C94" t="s">
        <v>247</v>
      </c>
      <c r="D94">
        <v>409</v>
      </c>
      <c r="E94">
        <v>2</v>
      </c>
      <c r="F94" t="s">
        <v>244</v>
      </c>
      <c r="G94">
        <v>179</v>
      </c>
      <c r="H94">
        <v>0.4</v>
      </c>
      <c r="I94" t="s">
        <v>236</v>
      </c>
    </row>
    <row r="95" spans="1:9" x14ac:dyDescent="0.3">
      <c r="A95">
        <v>1</v>
      </c>
      <c r="B95" t="s">
        <v>255</v>
      </c>
      <c r="C95" t="s">
        <v>247</v>
      </c>
      <c r="D95">
        <v>244</v>
      </c>
      <c r="E95">
        <v>1.2</v>
      </c>
      <c r="F95" t="s">
        <v>244</v>
      </c>
      <c r="G95">
        <v>236</v>
      </c>
      <c r="H95">
        <v>0.5</v>
      </c>
      <c r="I95" t="s">
        <v>236</v>
      </c>
    </row>
    <row r="96" spans="1:9" x14ac:dyDescent="0.3">
      <c r="A96">
        <v>1</v>
      </c>
      <c r="B96" t="s">
        <v>256</v>
      </c>
      <c r="C96" t="s">
        <v>247</v>
      </c>
      <c r="D96">
        <v>124</v>
      </c>
      <c r="E96">
        <v>0.6</v>
      </c>
      <c r="F96" t="s">
        <v>236</v>
      </c>
      <c r="G96">
        <v>149</v>
      </c>
      <c r="H96">
        <v>0.3</v>
      </c>
      <c r="I96" t="s">
        <v>236</v>
      </c>
    </row>
    <row r="97" spans="1:9" x14ac:dyDescent="0.3">
      <c r="A97">
        <v>1</v>
      </c>
      <c r="B97" t="s">
        <v>257</v>
      </c>
      <c r="C97" t="s">
        <v>247</v>
      </c>
      <c r="D97">
        <v>113</v>
      </c>
      <c r="E97">
        <v>0.6</v>
      </c>
      <c r="F97" t="s">
        <v>236</v>
      </c>
      <c r="G97">
        <v>66</v>
      </c>
      <c r="H97">
        <v>0.1</v>
      </c>
      <c r="I97" t="s">
        <v>236</v>
      </c>
    </row>
    <row r="98" spans="1:9" x14ac:dyDescent="0.3">
      <c r="A98">
        <v>1</v>
      </c>
      <c r="B98" t="s">
        <v>258</v>
      </c>
      <c r="C98" t="s">
        <v>247</v>
      </c>
      <c r="D98">
        <v>836</v>
      </c>
      <c r="E98">
        <v>4.0999999999999996</v>
      </c>
      <c r="F98" t="s">
        <v>240</v>
      </c>
      <c r="G98">
        <v>1470</v>
      </c>
      <c r="H98">
        <v>3.1</v>
      </c>
      <c r="I98" t="s">
        <v>230</v>
      </c>
    </row>
    <row r="99" spans="1:9" x14ac:dyDescent="0.3">
      <c r="A99">
        <v>1</v>
      </c>
      <c r="B99" t="s">
        <v>259</v>
      </c>
      <c r="C99" t="s">
        <v>247</v>
      </c>
      <c r="D99">
        <v>255</v>
      </c>
      <c r="E99">
        <v>1.2</v>
      </c>
      <c r="F99" t="s">
        <v>244</v>
      </c>
      <c r="G99">
        <v>1479</v>
      </c>
      <c r="H99">
        <v>3.1</v>
      </c>
      <c r="I99" t="s">
        <v>230</v>
      </c>
    </row>
    <row r="100" spans="1:9" x14ac:dyDescent="0.3">
      <c r="A100">
        <v>1</v>
      </c>
      <c r="B100" t="s">
        <v>76</v>
      </c>
      <c r="C100" t="s">
        <v>64</v>
      </c>
      <c r="D100">
        <v>2457</v>
      </c>
      <c r="E100">
        <v>6.9</v>
      </c>
      <c r="F100" t="s">
        <v>241</v>
      </c>
      <c r="G100">
        <v>2975</v>
      </c>
      <c r="H100">
        <v>6.3</v>
      </c>
      <c r="I100" t="s">
        <v>237</v>
      </c>
    </row>
    <row r="101" spans="1:9" x14ac:dyDescent="0.3">
      <c r="A101">
        <v>1</v>
      </c>
      <c r="B101" t="s">
        <v>78</v>
      </c>
      <c r="C101" t="s">
        <v>64</v>
      </c>
      <c r="D101">
        <v>2078</v>
      </c>
      <c r="E101">
        <v>5.5</v>
      </c>
      <c r="F101" t="s">
        <v>240</v>
      </c>
      <c r="G101">
        <v>2914</v>
      </c>
      <c r="H101">
        <v>6.2</v>
      </c>
      <c r="I101" t="s">
        <v>237</v>
      </c>
    </row>
    <row r="102" spans="1:9" x14ac:dyDescent="0.3">
      <c r="A102">
        <v>6</v>
      </c>
      <c r="B102" t="s">
        <v>464</v>
      </c>
      <c r="C102" t="s">
        <v>64</v>
      </c>
      <c r="D102">
        <v>1611</v>
      </c>
      <c r="E102">
        <v>4.3</v>
      </c>
      <c r="F102" t="s">
        <v>240</v>
      </c>
    </row>
    <row r="103" spans="1:9" x14ac:dyDescent="0.3">
      <c r="A103">
        <v>1</v>
      </c>
      <c r="B103" t="s">
        <v>260</v>
      </c>
      <c r="C103" t="s">
        <v>64</v>
      </c>
      <c r="D103">
        <v>2874</v>
      </c>
      <c r="E103">
        <v>7.9</v>
      </c>
      <c r="F103" t="s">
        <v>241</v>
      </c>
      <c r="G103">
        <v>3233</v>
      </c>
      <c r="H103">
        <v>6.8</v>
      </c>
      <c r="I103" t="s">
        <v>241</v>
      </c>
    </row>
    <row r="104" spans="1:9" x14ac:dyDescent="0.3">
      <c r="A104">
        <v>2</v>
      </c>
      <c r="B104" t="s">
        <v>278</v>
      </c>
      <c r="C104" t="s">
        <v>64</v>
      </c>
      <c r="D104">
        <v>1294</v>
      </c>
      <c r="E104">
        <v>6.6</v>
      </c>
      <c r="F104" t="s">
        <v>241</v>
      </c>
      <c r="G104">
        <v>1501</v>
      </c>
      <c r="H104">
        <v>4.9000000000000004</v>
      </c>
      <c r="I104" t="s">
        <v>240</v>
      </c>
    </row>
    <row r="105" spans="1:9" x14ac:dyDescent="0.3">
      <c r="A105">
        <v>4</v>
      </c>
      <c r="B105" t="s">
        <v>80</v>
      </c>
      <c r="C105" t="s">
        <v>64</v>
      </c>
      <c r="D105">
        <v>3344</v>
      </c>
      <c r="E105">
        <v>7.7</v>
      </c>
      <c r="F105" t="s">
        <v>241</v>
      </c>
      <c r="G105">
        <v>2167</v>
      </c>
      <c r="H105">
        <v>7.3</v>
      </c>
      <c r="I105" t="s">
        <v>241</v>
      </c>
    </row>
    <row r="106" spans="1:9" x14ac:dyDescent="0.3">
      <c r="A106">
        <v>1</v>
      </c>
      <c r="B106" t="s">
        <v>261</v>
      </c>
      <c r="C106" t="s">
        <v>247</v>
      </c>
      <c r="D106">
        <v>131</v>
      </c>
      <c r="E106">
        <v>0.6</v>
      </c>
      <c r="F106" t="s">
        <v>236</v>
      </c>
      <c r="G106">
        <v>1019</v>
      </c>
      <c r="H106">
        <v>2.2000000000000002</v>
      </c>
      <c r="I106" t="s">
        <v>244</v>
      </c>
    </row>
    <row r="107" spans="1:9" x14ac:dyDescent="0.3">
      <c r="A107">
        <v>6</v>
      </c>
      <c r="B107" t="s">
        <v>81</v>
      </c>
      <c r="C107" t="s">
        <v>64</v>
      </c>
      <c r="D107">
        <v>2828</v>
      </c>
      <c r="E107">
        <v>7.5</v>
      </c>
      <c r="F107" t="s">
        <v>241</v>
      </c>
    </row>
    <row r="108" spans="1:9" x14ac:dyDescent="0.3">
      <c r="A108">
        <v>1</v>
      </c>
      <c r="B108" t="s">
        <v>82</v>
      </c>
      <c r="C108" t="s">
        <v>64</v>
      </c>
      <c r="D108">
        <v>2460</v>
      </c>
      <c r="E108">
        <v>6.9</v>
      </c>
      <c r="F108" t="s">
        <v>241</v>
      </c>
      <c r="G108">
        <v>3019</v>
      </c>
      <c r="H108">
        <v>6.4</v>
      </c>
      <c r="I108" t="s">
        <v>237</v>
      </c>
    </row>
    <row r="109" spans="1:9" x14ac:dyDescent="0.3">
      <c r="A109">
        <v>2</v>
      </c>
      <c r="B109" t="s">
        <v>279</v>
      </c>
      <c r="C109" t="s">
        <v>64</v>
      </c>
      <c r="D109">
        <v>2294</v>
      </c>
      <c r="E109">
        <v>6.7</v>
      </c>
      <c r="F109" t="s">
        <v>241</v>
      </c>
      <c r="G109">
        <v>1807</v>
      </c>
      <c r="H109">
        <v>5.9</v>
      </c>
      <c r="I109" t="s">
        <v>237</v>
      </c>
    </row>
    <row r="110" spans="1:9" x14ac:dyDescent="0.3">
      <c r="A110">
        <v>2</v>
      </c>
      <c r="B110" t="s">
        <v>280</v>
      </c>
      <c r="C110" t="s">
        <v>247</v>
      </c>
      <c r="D110">
        <v>536</v>
      </c>
      <c r="E110">
        <v>2.7</v>
      </c>
      <c r="F110" t="s">
        <v>230</v>
      </c>
      <c r="G110">
        <v>341</v>
      </c>
      <c r="H110">
        <v>1.1000000000000001</v>
      </c>
      <c r="I110" t="s">
        <v>244</v>
      </c>
    </row>
    <row r="111" spans="1:9" x14ac:dyDescent="0.3">
      <c r="A111">
        <v>5</v>
      </c>
      <c r="B111" t="s">
        <v>158</v>
      </c>
      <c r="C111" t="s">
        <v>247</v>
      </c>
      <c r="D111">
        <v>561</v>
      </c>
      <c r="E111">
        <v>1</v>
      </c>
      <c r="F111" t="s">
        <v>244</v>
      </c>
      <c r="G111">
        <v>425</v>
      </c>
      <c r="H111">
        <v>1.3</v>
      </c>
      <c r="I111" t="s">
        <v>244</v>
      </c>
    </row>
    <row r="112" spans="1:9" x14ac:dyDescent="0.3">
      <c r="A112">
        <v>2</v>
      </c>
      <c r="B112" t="s">
        <v>281</v>
      </c>
      <c r="C112" t="s">
        <v>247</v>
      </c>
      <c r="D112">
        <v>615</v>
      </c>
      <c r="E112">
        <v>3.2</v>
      </c>
      <c r="F112" t="s">
        <v>230</v>
      </c>
      <c r="G112">
        <v>319</v>
      </c>
      <c r="H112">
        <v>1</v>
      </c>
      <c r="I112" t="s">
        <v>236</v>
      </c>
    </row>
    <row r="113" spans="1:9" x14ac:dyDescent="0.3">
      <c r="A113">
        <v>5</v>
      </c>
      <c r="B113" t="s">
        <v>405</v>
      </c>
      <c r="C113" t="s">
        <v>247</v>
      </c>
      <c r="D113">
        <v>2668</v>
      </c>
      <c r="E113">
        <v>4.9000000000000004</v>
      </c>
      <c r="F113" t="s">
        <v>240</v>
      </c>
      <c r="G113">
        <v>2075</v>
      </c>
      <c r="H113">
        <v>6.5</v>
      </c>
      <c r="I113" t="s">
        <v>237</v>
      </c>
    </row>
    <row r="114" spans="1:9" x14ac:dyDescent="0.3">
      <c r="A114">
        <v>5</v>
      </c>
      <c r="B114" t="s">
        <v>406</v>
      </c>
      <c r="C114" t="s">
        <v>247</v>
      </c>
      <c r="D114">
        <v>335</v>
      </c>
      <c r="E114">
        <v>0.6</v>
      </c>
      <c r="F114" t="s">
        <v>236</v>
      </c>
      <c r="G114">
        <v>1603</v>
      </c>
      <c r="H114">
        <v>5</v>
      </c>
      <c r="I114" t="s">
        <v>240</v>
      </c>
    </row>
    <row r="115" spans="1:9" x14ac:dyDescent="0.3">
      <c r="A115">
        <v>5</v>
      </c>
      <c r="B115" t="s">
        <v>407</v>
      </c>
      <c r="C115" t="s">
        <v>247</v>
      </c>
      <c r="D115">
        <v>475</v>
      </c>
      <c r="E115">
        <v>0.8</v>
      </c>
      <c r="F115" t="s">
        <v>236</v>
      </c>
      <c r="G115">
        <v>1909</v>
      </c>
      <c r="H115">
        <v>6</v>
      </c>
      <c r="I115" t="s">
        <v>237</v>
      </c>
    </row>
    <row r="116" spans="1:9" x14ac:dyDescent="0.3">
      <c r="A116">
        <v>5</v>
      </c>
      <c r="B116" t="s">
        <v>161</v>
      </c>
      <c r="C116" t="s">
        <v>247</v>
      </c>
      <c r="D116">
        <v>238</v>
      </c>
      <c r="E116">
        <v>0.4</v>
      </c>
      <c r="F116" t="s">
        <v>236</v>
      </c>
      <c r="G116">
        <v>1950</v>
      </c>
      <c r="H116">
        <v>6.1</v>
      </c>
      <c r="I116" t="s">
        <v>237</v>
      </c>
    </row>
    <row r="117" spans="1:9" x14ac:dyDescent="0.3">
      <c r="A117">
        <v>5</v>
      </c>
      <c r="B117" t="s">
        <v>408</v>
      </c>
      <c r="C117" t="s">
        <v>247</v>
      </c>
      <c r="D117">
        <v>324</v>
      </c>
      <c r="E117">
        <v>0.5</v>
      </c>
      <c r="F117" t="s">
        <v>236</v>
      </c>
      <c r="G117">
        <v>1831</v>
      </c>
      <c r="H117">
        <v>5.7</v>
      </c>
      <c r="I117" t="s">
        <v>237</v>
      </c>
    </row>
    <row r="118" spans="1:9" x14ac:dyDescent="0.3">
      <c r="A118">
        <v>1</v>
      </c>
      <c r="B118" t="s">
        <v>262</v>
      </c>
      <c r="C118" t="s">
        <v>247</v>
      </c>
      <c r="D118">
        <v>251</v>
      </c>
      <c r="E118">
        <v>1.2</v>
      </c>
      <c r="F118" t="s">
        <v>244</v>
      </c>
      <c r="G118">
        <v>529</v>
      </c>
      <c r="H118">
        <v>1.1000000000000001</v>
      </c>
      <c r="I118" t="s">
        <v>244</v>
      </c>
    </row>
    <row r="119" spans="1:9" x14ac:dyDescent="0.3">
      <c r="A119">
        <v>4</v>
      </c>
      <c r="B119" t="s">
        <v>83</v>
      </c>
      <c r="C119" t="s">
        <v>64</v>
      </c>
      <c r="D119">
        <v>2996</v>
      </c>
      <c r="E119">
        <v>6.5</v>
      </c>
      <c r="F119" t="s">
        <v>237</v>
      </c>
      <c r="G119">
        <v>1869</v>
      </c>
      <c r="H119">
        <v>6.2</v>
      </c>
      <c r="I119" t="s">
        <v>237</v>
      </c>
    </row>
    <row r="120" spans="1:9" x14ac:dyDescent="0.3">
      <c r="A120">
        <v>2</v>
      </c>
      <c r="B120" t="s">
        <v>85</v>
      </c>
      <c r="C120" t="s">
        <v>64</v>
      </c>
      <c r="D120">
        <v>2536</v>
      </c>
      <c r="E120">
        <v>7.3</v>
      </c>
      <c r="F120" t="s">
        <v>241</v>
      </c>
      <c r="G120">
        <v>1483</v>
      </c>
      <c r="H120">
        <v>4.8</v>
      </c>
      <c r="I120" t="s">
        <v>240</v>
      </c>
    </row>
    <row r="121" spans="1:9" x14ac:dyDescent="0.3">
      <c r="A121">
        <v>6</v>
      </c>
      <c r="B121" t="s">
        <v>87</v>
      </c>
      <c r="C121" t="s">
        <v>64</v>
      </c>
      <c r="D121">
        <v>2579</v>
      </c>
      <c r="E121">
        <v>7</v>
      </c>
      <c r="F121" t="s">
        <v>241</v>
      </c>
    </row>
    <row r="122" spans="1:9" x14ac:dyDescent="0.3">
      <c r="A122">
        <v>1</v>
      </c>
      <c r="B122" t="s">
        <v>263</v>
      </c>
      <c r="C122" t="s">
        <v>264</v>
      </c>
      <c r="D122">
        <v>1354</v>
      </c>
      <c r="E122">
        <v>6.6</v>
      </c>
      <c r="F122" t="s">
        <v>241</v>
      </c>
      <c r="G122">
        <v>3049</v>
      </c>
      <c r="H122">
        <v>6.5</v>
      </c>
      <c r="I122" t="s">
        <v>237</v>
      </c>
    </row>
    <row r="123" spans="1:9" x14ac:dyDescent="0.3">
      <c r="A123">
        <v>4</v>
      </c>
      <c r="B123" t="s">
        <v>162</v>
      </c>
      <c r="C123" t="s">
        <v>64</v>
      </c>
      <c r="D123">
        <v>663</v>
      </c>
      <c r="E123">
        <v>1.2</v>
      </c>
      <c r="F123" t="s">
        <v>244</v>
      </c>
      <c r="G123">
        <v>492</v>
      </c>
      <c r="H123">
        <v>1.7</v>
      </c>
      <c r="I123" t="s">
        <v>244</v>
      </c>
    </row>
    <row r="124" spans="1:9" x14ac:dyDescent="0.3">
      <c r="A124">
        <v>2</v>
      </c>
      <c r="B124" t="s">
        <v>282</v>
      </c>
      <c r="C124" t="s">
        <v>247</v>
      </c>
      <c r="D124">
        <v>780</v>
      </c>
      <c r="E124">
        <v>4</v>
      </c>
      <c r="F124" t="s">
        <v>230</v>
      </c>
      <c r="G124">
        <v>438</v>
      </c>
      <c r="H124">
        <v>1.4</v>
      </c>
      <c r="I124" t="s">
        <v>244</v>
      </c>
    </row>
    <row r="125" spans="1:9" x14ac:dyDescent="0.3">
      <c r="A125">
        <v>5</v>
      </c>
      <c r="B125" t="s">
        <v>163</v>
      </c>
      <c r="C125" t="s">
        <v>247</v>
      </c>
      <c r="D125">
        <v>346</v>
      </c>
      <c r="E125">
        <v>0.6</v>
      </c>
      <c r="F125" t="s">
        <v>236</v>
      </c>
      <c r="G125">
        <v>1750</v>
      </c>
      <c r="H125">
        <v>5.5</v>
      </c>
      <c r="I125" t="s">
        <v>240</v>
      </c>
    </row>
    <row r="126" spans="1:9" x14ac:dyDescent="0.3">
      <c r="A126">
        <v>5</v>
      </c>
      <c r="B126" t="s">
        <v>409</v>
      </c>
      <c r="C126" t="s">
        <v>247</v>
      </c>
      <c r="D126">
        <v>71</v>
      </c>
      <c r="E126">
        <v>0.2</v>
      </c>
      <c r="F126" t="s">
        <v>236</v>
      </c>
      <c r="G126">
        <v>1716</v>
      </c>
      <c r="H126">
        <v>5.4</v>
      </c>
      <c r="I126" t="s">
        <v>240</v>
      </c>
    </row>
    <row r="127" spans="1:9" x14ac:dyDescent="0.3">
      <c r="A127">
        <v>5</v>
      </c>
      <c r="B127" t="s">
        <v>410</v>
      </c>
      <c r="C127" t="s">
        <v>247</v>
      </c>
      <c r="D127">
        <v>418</v>
      </c>
      <c r="E127">
        <v>0.8</v>
      </c>
      <c r="F127" t="s">
        <v>236</v>
      </c>
      <c r="G127">
        <v>1947</v>
      </c>
      <c r="H127">
        <v>6.1</v>
      </c>
      <c r="I127" t="s">
        <v>237</v>
      </c>
    </row>
    <row r="128" spans="1:9" x14ac:dyDescent="0.3">
      <c r="A128">
        <v>5</v>
      </c>
      <c r="B128" t="s">
        <v>411</v>
      </c>
      <c r="C128" t="s">
        <v>247</v>
      </c>
      <c r="D128">
        <v>353</v>
      </c>
      <c r="E128">
        <v>0.6</v>
      </c>
      <c r="F128" t="s">
        <v>236</v>
      </c>
      <c r="G128">
        <v>1884</v>
      </c>
      <c r="H128">
        <v>5.9</v>
      </c>
      <c r="I128" t="s">
        <v>237</v>
      </c>
    </row>
    <row r="129" spans="1:9" x14ac:dyDescent="0.3">
      <c r="A129">
        <v>1</v>
      </c>
      <c r="B129" t="s">
        <v>265</v>
      </c>
      <c r="C129" t="s">
        <v>247</v>
      </c>
      <c r="D129">
        <v>1163</v>
      </c>
      <c r="E129">
        <v>5.7</v>
      </c>
      <c r="F129" t="s">
        <v>237</v>
      </c>
      <c r="G129">
        <v>2170</v>
      </c>
      <c r="H129">
        <v>4.5999999999999996</v>
      </c>
      <c r="I129" t="s">
        <v>240</v>
      </c>
    </row>
    <row r="130" spans="1:9" x14ac:dyDescent="0.3">
      <c r="A130">
        <v>1</v>
      </c>
      <c r="B130" t="s">
        <v>266</v>
      </c>
      <c r="C130" t="s">
        <v>247</v>
      </c>
      <c r="D130">
        <v>368</v>
      </c>
      <c r="E130">
        <v>1.8</v>
      </c>
      <c r="F130" t="s">
        <v>244</v>
      </c>
      <c r="G130">
        <v>1094</v>
      </c>
      <c r="H130">
        <v>2.2999999999999998</v>
      </c>
      <c r="I130" t="s">
        <v>244</v>
      </c>
    </row>
    <row r="131" spans="1:9" x14ac:dyDescent="0.3">
      <c r="A131">
        <v>4</v>
      </c>
      <c r="B131" t="s">
        <v>380</v>
      </c>
      <c r="C131" t="s">
        <v>64</v>
      </c>
      <c r="D131">
        <v>3936</v>
      </c>
      <c r="E131">
        <v>9.6999999999999993</v>
      </c>
      <c r="F131" t="s">
        <v>347</v>
      </c>
      <c r="G131">
        <v>2402</v>
      </c>
      <c r="H131">
        <v>8</v>
      </c>
      <c r="I131" t="s">
        <v>241</v>
      </c>
    </row>
    <row r="132" spans="1:9" x14ac:dyDescent="0.3">
      <c r="A132">
        <v>2</v>
      </c>
      <c r="B132" t="s">
        <v>283</v>
      </c>
      <c r="C132" t="s">
        <v>64</v>
      </c>
      <c r="D132">
        <v>1433</v>
      </c>
      <c r="E132">
        <v>7.3</v>
      </c>
      <c r="F132" t="s">
        <v>241</v>
      </c>
      <c r="G132">
        <v>1947</v>
      </c>
      <c r="H132">
        <v>6.4</v>
      </c>
      <c r="I132" t="s">
        <v>237</v>
      </c>
    </row>
    <row r="133" spans="1:9" x14ac:dyDescent="0.3">
      <c r="A133">
        <v>2</v>
      </c>
      <c r="B133" t="s">
        <v>284</v>
      </c>
      <c r="C133" t="s">
        <v>277</v>
      </c>
      <c r="D133">
        <v>135</v>
      </c>
      <c r="E133">
        <v>0.7</v>
      </c>
      <c r="F133" t="s">
        <v>236</v>
      </c>
      <c r="G133">
        <v>1444</v>
      </c>
      <c r="H133">
        <v>4.7</v>
      </c>
      <c r="I133" t="s">
        <v>240</v>
      </c>
    </row>
    <row r="134" spans="1:9" x14ac:dyDescent="0.3">
      <c r="A134">
        <v>5</v>
      </c>
      <c r="B134" t="s">
        <v>412</v>
      </c>
      <c r="C134" t="s">
        <v>277</v>
      </c>
      <c r="D134">
        <v>623</v>
      </c>
      <c r="E134">
        <v>1.3</v>
      </c>
      <c r="F134" t="s">
        <v>244</v>
      </c>
      <c r="G134">
        <v>1794</v>
      </c>
      <c r="H134">
        <v>5.6</v>
      </c>
      <c r="I134" t="s">
        <v>237</v>
      </c>
    </row>
    <row r="135" spans="1:9" x14ac:dyDescent="0.3">
      <c r="A135">
        <v>2</v>
      </c>
      <c r="B135" t="s">
        <v>285</v>
      </c>
      <c r="C135" t="s">
        <v>277</v>
      </c>
      <c r="D135">
        <v>1016</v>
      </c>
      <c r="E135">
        <v>5.2</v>
      </c>
      <c r="F135" t="s">
        <v>240</v>
      </c>
      <c r="G135">
        <v>1457</v>
      </c>
      <c r="H135">
        <v>4.8</v>
      </c>
      <c r="I135" t="s">
        <v>240</v>
      </c>
    </row>
    <row r="136" spans="1:9" x14ac:dyDescent="0.3">
      <c r="A136">
        <v>5</v>
      </c>
      <c r="B136" t="s">
        <v>413</v>
      </c>
      <c r="C136" t="s">
        <v>115</v>
      </c>
      <c r="D136">
        <v>3338</v>
      </c>
      <c r="E136">
        <v>6.8</v>
      </c>
      <c r="F136" t="s">
        <v>241</v>
      </c>
      <c r="G136">
        <v>2681</v>
      </c>
      <c r="H136">
        <v>8.4</v>
      </c>
      <c r="I136" t="s">
        <v>241</v>
      </c>
    </row>
    <row r="137" spans="1:9" x14ac:dyDescent="0.3">
      <c r="A137">
        <v>3</v>
      </c>
      <c r="B137" t="s">
        <v>345</v>
      </c>
      <c r="C137" t="s">
        <v>115</v>
      </c>
      <c r="D137">
        <v>360</v>
      </c>
      <c r="E137">
        <v>0.6</v>
      </c>
      <c r="F137" t="s">
        <v>236</v>
      </c>
      <c r="G137">
        <v>470</v>
      </c>
      <c r="H137">
        <v>1.5</v>
      </c>
      <c r="I137" t="s">
        <v>244</v>
      </c>
    </row>
    <row r="138" spans="1:9" x14ac:dyDescent="0.3">
      <c r="A138">
        <v>3</v>
      </c>
      <c r="B138" t="s">
        <v>164</v>
      </c>
      <c r="C138" t="s">
        <v>115</v>
      </c>
      <c r="D138">
        <v>2855</v>
      </c>
      <c r="E138">
        <v>6.4</v>
      </c>
      <c r="F138" t="s">
        <v>237</v>
      </c>
      <c r="G138">
        <v>1906</v>
      </c>
      <c r="H138">
        <v>6.4</v>
      </c>
      <c r="I138" t="s">
        <v>237</v>
      </c>
    </row>
    <row r="139" spans="1:9" x14ac:dyDescent="0.3">
      <c r="A139">
        <v>3</v>
      </c>
      <c r="B139" t="s">
        <v>346</v>
      </c>
      <c r="C139" t="s">
        <v>115</v>
      </c>
      <c r="D139">
        <v>3326</v>
      </c>
      <c r="E139">
        <v>7.7</v>
      </c>
      <c r="F139" t="s">
        <v>241</v>
      </c>
      <c r="G139">
        <v>2113</v>
      </c>
      <c r="H139">
        <v>7.1</v>
      </c>
      <c r="I139" t="s">
        <v>241</v>
      </c>
    </row>
    <row r="140" spans="1:9" x14ac:dyDescent="0.3">
      <c r="A140">
        <v>4</v>
      </c>
      <c r="B140" t="s">
        <v>88</v>
      </c>
      <c r="C140" t="s">
        <v>64</v>
      </c>
      <c r="D140">
        <v>2449</v>
      </c>
      <c r="E140">
        <v>5.3</v>
      </c>
      <c r="F140" t="s">
        <v>240</v>
      </c>
      <c r="G140">
        <v>1093</v>
      </c>
      <c r="H140">
        <v>3.6</v>
      </c>
      <c r="I140" t="s">
        <v>230</v>
      </c>
    </row>
    <row r="141" spans="1:9" x14ac:dyDescent="0.3">
      <c r="A141">
        <v>4</v>
      </c>
      <c r="B141" t="s">
        <v>165</v>
      </c>
      <c r="C141" t="s">
        <v>64</v>
      </c>
      <c r="D141">
        <v>3115</v>
      </c>
      <c r="E141">
        <v>7.1</v>
      </c>
      <c r="F141" t="s">
        <v>241</v>
      </c>
      <c r="G141">
        <v>2016</v>
      </c>
      <c r="H141">
        <v>6.8</v>
      </c>
      <c r="I141" t="s">
        <v>241</v>
      </c>
    </row>
    <row r="142" spans="1:9" x14ac:dyDescent="0.3">
      <c r="A142">
        <v>1</v>
      </c>
      <c r="B142" t="s">
        <v>267</v>
      </c>
      <c r="C142" t="s">
        <v>247</v>
      </c>
      <c r="D142">
        <v>293</v>
      </c>
      <c r="E142">
        <v>1.4</v>
      </c>
      <c r="F142" t="s">
        <v>244</v>
      </c>
      <c r="G142">
        <v>389</v>
      </c>
      <c r="H142">
        <v>0.8</v>
      </c>
      <c r="I142" t="s">
        <v>236</v>
      </c>
    </row>
    <row r="143" spans="1:9" x14ac:dyDescent="0.3">
      <c r="A143">
        <v>5</v>
      </c>
      <c r="B143" t="s">
        <v>414</v>
      </c>
      <c r="C143" t="s">
        <v>115</v>
      </c>
      <c r="D143">
        <v>3497</v>
      </c>
      <c r="E143">
        <v>6.6</v>
      </c>
      <c r="F143" t="s">
        <v>241</v>
      </c>
      <c r="G143">
        <v>2197</v>
      </c>
      <c r="H143">
        <v>5.9</v>
      </c>
      <c r="I143" t="s">
        <v>237</v>
      </c>
    </row>
    <row r="144" spans="1:9" x14ac:dyDescent="0.3">
      <c r="A144">
        <v>3</v>
      </c>
      <c r="B144" t="s">
        <v>348</v>
      </c>
      <c r="C144" t="s">
        <v>115</v>
      </c>
      <c r="D144">
        <v>458</v>
      </c>
      <c r="E144">
        <v>0.9</v>
      </c>
      <c r="F144" t="s">
        <v>236</v>
      </c>
      <c r="G144">
        <v>632</v>
      </c>
      <c r="H144">
        <v>2.1</v>
      </c>
      <c r="I144" t="s">
        <v>244</v>
      </c>
    </row>
    <row r="145" spans="1:9" x14ac:dyDescent="0.3">
      <c r="A145">
        <v>5</v>
      </c>
      <c r="B145" t="s">
        <v>415</v>
      </c>
      <c r="C145" t="s">
        <v>115</v>
      </c>
      <c r="D145">
        <v>2134</v>
      </c>
      <c r="E145">
        <v>4.3</v>
      </c>
      <c r="F145" t="s">
        <v>240</v>
      </c>
      <c r="G145">
        <v>2359</v>
      </c>
      <c r="H145">
        <v>7.4</v>
      </c>
      <c r="I145" t="s">
        <v>241</v>
      </c>
    </row>
    <row r="146" spans="1:9" x14ac:dyDescent="0.3">
      <c r="A146">
        <v>3</v>
      </c>
      <c r="B146" t="s">
        <v>167</v>
      </c>
      <c r="C146" t="s">
        <v>247</v>
      </c>
      <c r="D146">
        <v>57</v>
      </c>
      <c r="E146">
        <v>0.2</v>
      </c>
      <c r="F146" t="s">
        <v>236</v>
      </c>
      <c r="G146">
        <v>160</v>
      </c>
      <c r="H146">
        <v>0.5</v>
      </c>
      <c r="I146" t="s">
        <v>236</v>
      </c>
    </row>
    <row r="147" spans="1:9" x14ac:dyDescent="0.3">
      <c r="A147">
        <v>2</v>
      </c>
      <c r="B147" t="s">
        <v>286</v>
      </c>
      <c r="C147" t="s">
        <v>247</v>
      </c>
      <c r="D147">
        <v>274</v>
      </c>
      <c r="E147">
        <v>1.4</v>
      </c>
      <c r="F147" t="s">
        <v>244</v>
      </c>
      <c r="G147">
        <v>897</v>
      </c>
      <c r="H147">
        <v>2.9</v>
      </c>
      <c r="I147" t="s">
        <v>230</v>
      </c>
    </row>
    <row r="148" spans="1:9" x14ac:dyDescent="0.3">
      <c r="A148">
        <v>2</v>
      </c>
      <c r="B148" t="s">
        <v>287</v>
      </c>
      <c r="C148" t="s">
        <v>247</v>
      </c>
      <c r="D148">
        <v>315</v>
      </c>
      <c r="E148">
        <v>1.6</v>
      </c>
      <c r="F148" t="s">
        <v>244</v>
      </c>
      <c r="G148">
        <v>1033</v>
      </c>
      <c r="H148">
        <v>3.4</v>
      </c>
      <c r="I148" t="s">
        <v>230</v>
      </c>
    </row>
    <row r="149" spans="1:9" x14ac:dyDescent="0.3">
      <c r="A149">
        <v>5</v>
      </c>
      <c r="B149" t="s">
        <v>416</v>
      </c>
      <c r="C149" t="s">
        <v>247</v>
      </c>
      <c r="D149">
        <v>210</v>
      </c>
      <c r="E149">
        <v>0.4</v>
      </c>
      <c r="F149" t="s">
        <v>236</v>
      </c>
      <c r="G149">
        <v>1478</v>
      </c>
      <c r="H149">
        <v>4.5999999999999996</v>
      </c>
      <c r="I149" t="s">
        <v>240</v>
      </c>
    </row>
    <row r="150" spans="1:9" x14ac:dyDescent="0.3">
      <c r="A150">
        <v>5</v>
      </c>
      <c r="B150" t="s">
        <v>417</v>
      </c>
      <c r="C150" t="s">
        <v>247</v>
      </c>
      <c r="D150">
        <v>253</v>
      </c>
      <c r="E150">
        <v>0.5</v>
      </c>
      <c r="F150" t="s">
        <v>236</v>
      </c>
      <c r="G150">
        <v>1534</v>
      </c>
      <c r="H150">
        <v>4.8</v>
      </c>
      <c r="I150" t="s">
        <v>240</v>
      </c>
    </row>
    <row r="151" spans="1:9" x14ac:dyDescent="0.3">
      <c r="A151">
        <v>2</v>
      </c>
      <c r="B151" t="s">
        <v>288</v>
      </c>
      <c r="C151" t="s">
        <v>247</v>
      </c>
      <c r="D151">
        <v>690</v>
      </c>
      <c r="E151">
        <v>3.5</v>
      </c>
      <c r="F151" t="s">
        <v>230</v>
      </c>
      <c r="G151">
        <v>398</v>
      </c>
      <c r="H151">
        <v>1.3</v>
      </c>
      <c r="I151" t="s">
        <v>244</v>
      </c>
    </row>
    <row r="152" spans="1:9" x14ac:dyDescent="0.3">
      <c r="A152">
        <v>5</v>
      </c>
      <c r="B152" t="s">
        <v>168</v>
      </c>
      <c r="C152" t="s">
        <v>247</v>
      </c>
      <c r="D152">
        <v>235</v>
      </c>
      <c r="E152">
        <v>0.5</v>
      </c>
      <c r="F152" t="s">
        <v>236</v>
      </c>
      <c r="G152">
        <v>1800</v>
      </c>
      <c r="H152">
        <v>5.6</v>
      </c>
      <c r="I152" t="s">
        <v>237</v>
      </c>
    </row>
    <row r="153" spans="1:9" x14ac:dyDescent="0.3">
      <c r="A153">
        <v>5</v>
      </c>
      <c r="B153" t="s">
        <v>418</v>
      </c>
      <c r="C153" t="s">
        <v>247</v>
      </c>
      <c r="D153">
        <v>1820</v>
      </c>
      <c r="E153">
        <v>3.4</v>
      </c>
      <c r="F153" t="s">
        <v>230</v>
      </c>
      <c r="G153">
        <v>1603</v>
      </c>
      <c r="H153">
        <v>5</v>
      </c>
      <c r="I153" t="s">
        <v>240</v>
      </c>
    </row>
    <row r="154" spans="1:9" x14ac:dyDescent="0.3">
      <c r="A154">
        <v>2</v>
      </c>
      <c r="B154" t="s">
        <v>289</v>
      </c>
      <c r="C154" t="s">
        <v>247</v>
      </c>
      <c r="D154">
        <v>386</v>
      </c>
      <c r="E154">
        <v>2</v>
      </c>
      <c r="F154" t="s">
        <v>244</v>
      </c>
      <c r="G154">
        <v>674</v>
      </c>
      <c r="H154">
        <v>2.2000000000000002</v>
      </c>
      <c r="I154" t="s">
        <v>244</v>
      </c>
    </row>
    <row r="155" spans="1:9" x14ac:dyDescent="0.3">
      <c r="A155">
        <v>5</v>
      </c>
      <c r="B155" t="s">
        <v>419</v>
      </c>
      <c r="C155" t="s">
        <v>247</v>
      </c>
      <c r="D155">
        <v>65</v>
      </c>
      <c r="E155">
        <v>0.2</v>
      </c>
      <c r="F155" t="s">
        <v>236</v>
      </c>
      <c r="G155">
        <v>1163</v>
      </c>
      <c r="H155">
        <v>3.6</v>
      </c>
      <c r="I155" t="s">
        <v>230</v>
      </c>
    </row>
    <row r="156" spans="1:9" x14ac:dyDescent="0.3">
      <c r="A156">
        <v>5</v>
      </c>
      <c r="B156" t="s">
        <v>169</v>
      </c>
      <c r="C156" t="s">
        <v>247</v>
      </c>
      <c r="D156">
        <v>432</v>
      </c>
      <c r="E156">
        <v>0.8</v>
      </c>
      <c r="F156" t="s">
        <v>236</v>
      </c>
      <c r="G156">
        <v>1609</v>
      </c>
      <c r="H156">
        <v>5</v>
      </c>
      <c r="I156" t="s">
        <v>240</v>
      </c>
    </row>
    <row r="157" spans="1:9" x14ac:dyDescent="0.3">
      <c r="A157">
        <v>2</v>
      </c>
      <c r="B157" t="s">
        <v>290</v>
      </c>
      <c r="C157" t="s">
        <v>247</v>
      </c>
      <c r="D157">
        <v>683</v>
      </c>
      <c r="E157">
        <v>3.5</v>
      </c>
      <c r="F157" t="s">
        <v>230</v>
      </c>
      <c r="G157">
        <v>893</v>
      </c>
      <c r="H157">
        <v>2.9</v>
      </c>
      <c r="I157" t="s">
        <v>230</v>
      </c>
    </row>
    <row r="158" spans="1:9" x14ac:dyDescent="0.3">
      <c r="A158">
        <v>2</v>
      </c>
      <c r="B158" t="s">
        <v>291</v>
      </c>
      <c r="C158" t="s">
        <v>247</v>
      </c>
      <c r="D158">
        <v>874</v>
      </c>
      <c r="E158">
        <v>4.5</v>
      </c>
      <c r="F158" t="s">
        <v>240</v>
      </c>
      <c r="G158">
        <v>1260</v>
      </c>
      <c r="H158">
        <v>4.0999999999999996</v>
      </c>
      <c r="I158" t="s">
        <v>240</v>
      </c>
    </row>
    <row r="159" spans="1:9" x14ac:dyDescent="0.3">
      <c r="A159">
        <v>1</v>
      </c>
      <c r="B159" t="s">
        <v>268</v>
      </c>
      <c r="C159" t="s">
        <v>64</v>
      </c>
      <c r="D159">
        <v>1718</v>
      </c>
      <c r="E159">
        <v>8.4</v>
      </c>
      <c r="F159" t="s">
        <v>241</v>
      </c>
      <c r="G159">
        <v>2109</v>
      </c>
      <c r="H159">
        <v>4.5</v>
      </c>
      <c r="I159" t="s">
        <v>240</v>
      </c>
    </row>
    <row r="160" spans="1:9" x14ac:dyDescent="0.3">
      <c r="A160">
        <v>4</v>
      </c>
      <c r="B160" t="s">
        <v>89</v>
      </c>
      <c r="C160" t="s">
        <v>64</v>
      </c>
      <c r="D160">
        <v>2410</v>
      </c>
      <c r="E160">
        <v>5.7</v>
      </c>
      <c r="F160" t="s">
        <v>237</v>
      </c>
      <c r="G160">
        <v>1177</v>
      </c>
      <c r="H160">
        <v>3.9</v>
      </c>
      <c r="I160" t="s">
        <v>230</v>
      </c>
    </row>
    <row r="161" spans="1:9" x14ac:dyDescent="0.3">
      <c r="A161">
        <v>4</v>
      </c>
      <c r="B161" t="s">
        <v>91</v>
      </c>
      <c r="C161" t="s">
        <v>64</v>
      </c>
      <c r="D161">
        <v>3524</v>
      </c>
      <c r="E161">
        <v>8.9</v>
      </c>
      <c r="F161" t="s">
        <v>241</v>
      </c>
      <c r="G161">
        <v>2412</v>
      </c>
      <c r="H161">
        <v>8.1</v>
      </c>
      <c r="I161" t="s">
        <v>241</v>
      </c>
    </row>
    <row r="162" spans="1:9" x14ac:dyDescent="0.3">
      <c r="A162">
        <v>4</v>
      </c>
      <c r="B162" t="s">
        <v>381</v>
      </c>
      <c r="C162" t="s">
        <v>64</v>
      </c>
      <c r="D162">
        <v>3039</v>
      </c>
      <c r="E162">
        <v>7</v>
      </c>
      <c r="F162" t="s">
        <v>241</v>
      </c>
      <c r="G162">
        <v>2141</v>
      </c>
      <c r="H162">
        <v>7.2</v>
      </c>
      <c r="I162" t="s">
        <v>241</v>
      </c>
    </row>
    <row r="163" spans="1:9" x14ac:dyDescent="0.3">
      <c r="A163">
        <v>4</v>
      </c>
      <c r="B163" t="s">
        <v>93</v>
      </c>
      <c r="C163" t="s">
        <v>64</v>
      </c>
      <c r="D163">
        <v>2334</v>
      </c>
      <c r="E163">
        <v>5.6</v>
      </c>
      <c r="F163" t="s">
        <v>237</v>
      </c>
      <c r="G163">
        <v>1971</v>
      </c>
      <c r="H163">
        <v>6.6</v>
      </c>
      <c r="I163" t="s">
        <v>241</v>
      </c>
    </row>
    <row r="164" spans="1:9" x14ac:dyDescent="0.3">
      <c r="A164">
        <v>6</v>
      </c>
      <c r="B164" t="s">
        <v>94</v>
      </c>
      <c r="C164" t="s">
        <v>64</v>
      </c>
      <c r="D164">
        <v>2712</v>
      </c>
      <c r="E164">
        <v>7.3</v>
      </c>
      <c r="F164" t="s">
        <v>241</v>
      </c>
    </row>
    <row r="165" spans="1:9" x14ac:dyDescent="0.3">
      <c r="A165">
        <v>6</v>
      </c>
      <c r="B165" t="s">
        <v>465</v>
      </c>
      <c r="C165" t="s">
        <v>64</v>
      </c>
      <c r="D165">
        <v>287</v>
      </c>
      <c r="E165">
        <v>0.7</v>
      </c>
      <c r="F165" t="s">
        <v>236</v>
      </c>
    </row>
    <row r="166" spans="1:9" x14ac:dyDescent="0.3">
      <c r="A166">
        <v>1</v>
      </c>
      <c r="B166" t="s">
        <v>269</v>
      </c>
      <c r="C166" t="s">
        <v>64</v>
      </c>
      <c r="D166">
        <v>1962</v>
      </c>
      <c r="E166">
        <v>5.2</v>
      </c>
      <c r="F166" t="s">
        <v>240</v>
      </c>
      <c r="G166">
        <v>2901</v>
      </c>
      <c r="H166">
        <v>6.1</v>
      </c>
      <c r="I166" t="s">
        <v>237</v>
      </c>
    </row>
    <row r="167" spans="1:9" x14ac:dyDescent="0.3">
      <c r="A167">
        <v>4</v>
      </c>
      <c r="B167" t="s">
        <v>95</v>
      </c>
      <c r="C167" t="s">
        <v>64</v>
      </c>
      <c r="D167">
        <v>3216</v>
      </c>
      <c r="E167">
        <v>8</v>
      </c>
      <c r="F167" t="s">
        <v>241</v>
      </c>
      <c r="G167">
        <v>2307</v>
      </c>
      <c r="H167">
        <v>7.7</v>
      </c>
      <c r="I167" t="s">
        <v>241</v>
      </c>
    </row>
    <row r="168" spans="1:9" x14ac:dyDescent="0.3">
      <c r="A168">
        <v>4</v>
      </c>
      <c r="B168" t="s">
        <v>170</v>
      </c>
      <c r="C168" t="s">
        <v>64</v>
      </c>
      <c r="D168">
        <v>645</v>
      </c>
      <c r="E168">
        <v>1.1000000000000001</v>
      </c>
      <c r="F168" t="s">
        <v>244</v>
      </c>
      <c r="G168">
        <v>570</v>
      </c>
      <c r="H168">
        <v>1.9</v>
      </c>
      <c r="I168" t="s">
        <v>244</v>
      </c>
    </row>
    <row r="169" spans="1:9" x14ac:dyDescent="0.3">
      <c r="A169">
        <v>2</v>
      </c>
      <c r="B169" t="s">
        <v>292</v>
      </c>
      <c r="C169" t="s">
        <v>64</v>
      </c>
      <c r="D169">
        <v>2022</v>
      </c>
      <c r="E169">
        <v>6.1</v>
      </c>
      <c r="F169" t="s">
        <v>237</v>
      </c>
      <c r="G169">
        <v>2013</v>
      </c>
      <c r="H169">
        <v>6.6</v>
      </c>
      <c r="I169" t="s">
        <v>241</v>
      </c>
    </row>
    <row r="170" spans="1:9" x14ac:dyDescent="0.3">
      <c r="A170">
        <v>1</v>
      </c>
      <c r="B170" t="s">
        <v>270</v>
      </c>
      <c r="C170" t="s">
        <v>64</v>
      </c>
      <c r="D170">
        <v>1331</v>
      </c>
      <c r="E170">
        <v>6.5</v>
      </c>
      <c r="F170" t="s">
        <v>237</v>
      </c>
      <c r="G170">
        <v>2962</v>
      </c>
      <c r="H170">
        <v>6.3</v>
      </c>
      <c r="I170" t="s">
        <v>237</v>
      </c>
    </row>
    <row r="171" spans="1:9" x14ac:dyDescent="0.3">
      <c r="A171">
        <v>4</v>
      </c>
      <c r="B171" t="s">
        <v>382</v>
      </c>
      <c r="C171" t="s">
        <v>64</v>
      </c>
      <c r="D171">
        <v>3793</v>
      </c>
      <c r="E171">
        <v>9</v>
      </c>
      <c r="F171" t="s">
        <v>347</v>
      </c>
      <c r="G171">
        <v>2334</v>
      </c>
      <c r="H171">
        <v>7.8</v>
      </c>
      <c r="I171" t="s">
        <v>241</v>
      </c>
    </row>
    <row r="172" spans="1:9" x14ac:dyDescent="0.3">
      <c r="A172">
        <v>1</v>
      </c>
      <c r="B172" t="s">
        <v>271</v>
      </c>
      <c r="C172" t="s">
        <v>264</v>
      </c>
      <c r="D172">
        <v>1530</v>
      </c>
      <c r="E172">
        <v>7.5</v>
      </c>
      <c r="F172" t="s">
        <v>241</v>
      </c>
      <c r="G172">
        <v>3303</v>
      </c>
      <c r="H172">
        <v>7</v>
      </c>
      <c r="I172" t="s">
        <v>241</v>
      </c>
    </row>
    <row r="173" spans="1:9" x14ac:dyDescent="0.3">
      <c r="A173">
        <v>6</v>
      </c>
      <c r="B173" t="s">
        <v>171</v>
      </c>
      <c r="C173" t="s">
        <v>64</v>
      </c>
      <c r="D173">
        <v>2539</v>
      </c>
      <c r="E173">
        <v>6.7</v>
      </c>
      <c r="F173" t="s">
        <v>241</v>
      </c>
    </row>
    <row r="174" spans="1:9" x14ac:dyDescent="0.3">
      <c r="A174">
        <v>3</v>
      </c>
      <c r="B174" t="s">
        <v>349</v>
      </c>
      <c r="C174" t="s">
        <v>247</v>
      </c>
      <c r="D174">
        <v>735</v>
      </c>
      <c r="E174">
        <v>1.3</v>
      </c>
      <c r="F174" t="s">
        <v>244</v>
      </c>
      <c r="G174">
        <v>265</v>
      </c>
      <c r="H174">
        <v>0.9</v>
      </c>
      <c r="I174" t="s">
        <v>236</v>
      </c>
    </row>
    <row r="175" spans="1:9" x14ac:dyDescent="0.3">
      <c r="A175">
        <v>3</v>
      </c>
      <c r="B175" t="s">
        <v>350</v>
      </c>
      <c r="C175" t="s">
        <v>247</v>
      </c>
      <c r="D175">
        <v>1271</v>
      </c>
      <c r="E175">
        <v>2.4</v>
      </c>
      <c r="F175" t="s">
        <v>244</v>
      </c>
      <c r="G175">
        <v>492</v>
      </c>
      <c r="H175">
        <v>1.6</v>
      </c>
      <c r="I175" t="s">
        <v>244</v>
      </c>
    </row>
    <row r="176" spans="1:9" x14ac:dyDescent="0.3">
      <c r="A176">
        <v>5</v>
      </c>
      <c r="B176" t="s">
        <v>420</v>
      </c>
      <c r="C176" t="s">
        <v>247</v>
      </c>
      <c r="D176">
        <v>982</v>
      </c>
      <c r="E176">
        <v>1.8</v>
      </c>
      <c r="F176" t="s">
        <v>244</v>
      </c>
      <c r="G176">
        <v>881</v>
      </c>
      <c r="H176">
        <v>2.8</v>
      </c>
      <c r="I176" t="s">
        <v>230</v>
      </c>
    </row>
    <row r="177" spans="1:9" x14ac:dyDescent="0.3">
      <c r="A177">
        <v>2</v>
      </c>
      <c r="B177" t="s">
        <v>293</v>
      </c>
      <c r="C177" t="s">
        <v>247</v>
      </c>
      <c r="D177">
        <v>255</v>
      </c>
      <c r="E177">
        <v>1.3</v>
      </c>
      <c r="F177" t="s">
        <v>244</v>
      </c>
      <c r="G177">
        <v>1028</v>
      </c>
      <c r="H177">
        <v>3.4</v>
      </c>
      <c r="I177" t="s">
        <v>230</v>
      </c>
    </row>
    <row r="178" spans="1:9" x14ac:dyDescent="0.3">
      <c r="A178">
        <v>5</v>
      </c>
      <c r="B178" t="s">
        <v>421</v>
      </c>
      <c r="C178" t="s">
        <v>247</v>
      </c>
      <c r="D178">
        <v>582</v>
      </c>
      <c r="E178">
        <v>1</v>
      </c>
      <c r="F178" t="s">
        <v>244</v>
      </c>
      <c r="G178">
        <v>516</v>
      </c>
      <c r="H178">
        <v>1.6</v>
      </c>
      <c r="I178" t="s">
        <v>244</v>
      </c>
    </row>
    <row r="179" spans="1:9" x14ac:dyDescent="0.3">
      <c r="A179">
        <v>2</v>
      </c>
      <c r="B179" t="s">
        <v>294</v>
      </c>
      <c r="C179" t="s">
        <v>247</v>
      </c>
      <c r="D179">
        <v>191</v>
      </c>
      <c r="E179">
        <v>1</v>
      </c>
      <c r="F179" t="s">
        <v>236</v>
      </c>
      <c r="G179">
        <v>473</v>
      </c>
      <c r="H179">
        <v>1.5</v>
      </c>
      <c r="I179" t="s">
        <v>244</v>
      </c>
    </row>
    <row r="180" spans="1:9" x14ac:dyDescent="0.3">
      <c r="A180">
        <v>5</v>
      </c>
      <c r="B180" t="s">
        <v>422</v>
      </c>
      <c r="C180" t="s">
        <v>247</v>
      </c>
      <c r="D180">
        <v>391</v>
      </c>
      <c r="E180">
        <v>0.7</v>
      </c>
      <c r="F180" t="s">
        <v>236</v>
      </c>
      <c r="G180">
        <v>1050</v>
      </c>
      <c r="H180">
        <v>3.3</v>
      </c>
      <c r="I180" t="s">
        <v>230</v>
      </c>
    </row>
    <row r="181" spans="1:9" x14ac:dyDescent="0.3">
      <c r="A181">
        <v>1</v>
      </c>
      <c r="B181" t="s">
        <v>272</v>
      </c>
      <c r="C181" t="s">
        <v>247</v>
      </c>
      <c r="D181">
        <v>1084</v>
      </c>
      <c r="E181">
        <v>5.3</v>
      </c>
      <c r="F181" t="s">
        <v>240</v>
      </c>
      <c r="G181">
        <v>901</v>
      </c>
      <c r="H181">
        <v>1.9</v>
      </c>
      <c r="I181" t="s">
        <v>244</v>
      </c>
    </row>
    <row r="182" spans="1:9" x14ac:dyDescent="0.3">
      <c r="A182">
        <v>3</v>
      </c>
      <c r="B182" t="s">
        <v>351</v>
      </c>
      <c r="C182" t="s">
        <v>247</v>
      </c>
      <c r="D182">
        <v>270</v>
      </c>
      <c r="E182">
        <v>0.6</v>
      </c>
      <c r="F182" t="s">
        <v>236</v>
      </c>
      <c r="G182">
        <v>350</v>
      </c>
      <c r="H182">
        <v>1.2</v>
      </c>
      <c r="I182" t="s">
        <v>244</v>
      </c>
    </row>
    <row r="183" spans="1:9" x14ac:dyDescent="0.3">
      <c r="A183">
        <v>5</v>
      </c>
      <c r="B183" t="s">
        <v>423</v>
      </c>
      <c r="C183" t="s">
        <v>247</v>
      </c>
      <c r="D183">
        <v>697</v>
      </c>
      <c r="E183">
        <v>1.2</v>
      </c>
      <c r="F183" t="s">
        <v>244</v>
      </c>
      <c r="G183">
        <v>622</v>
      </c>
      <c r="H183">
        <v>1.9</v>
      </c>
      <c r="I183" t="s">
        <v>244</v>
      </c>
    </row>
    <row r="184" spans="1:9" x14ac:dyDescent="0.3">
      <c r="A184">
        <v>2</v>
      </c>
      <c r="B184" t="s">
        <v>295</v>
      </c>
      <c r="C184" t="s">
        <v>247</v>
      </c>
      <c r="D184">
        <v>368</v>
      </c>
      <c r="E184">
        <v>1.9</v>
      </c>
      <c r="F184" t="s">
        <v>244</v>
      </c>
      <c r="G184">
        <v>324</v>
      </c>
      <c r="H184">
        <v>1.1000000000000001</v>
      </c>
      <c r="I184" t="s">
        <v>244</v>
      </c>
    </row>
    <row r="185" spans="1:9" x14ac:dyDescent="0.3">
      <c r="A185">
        <v>2</v>
      </c>
      <c r="B185" t="s">
        <v>296</v>
      </c>
      <c r="C185" t="s">
        <v>247</v>
      </c>
      <c r="D185">
        <v>360</v>
      </c>
      <c r="E185">
        <v>1.8</v>
      </c>
      <c r="F185" t="s">
        <v>244</v>
      </c>
      <c r="G185">
        <v>236</v>
      </c>
      <c r="H185">
        <v>0.8</v>
      </c>
      <c r="I185" t="s">
        <v>236</v>
      </c>
    </row>
    <row r="186" spans="1:9" x14ac:dyDescent="0.3">
      <c r="A186">
        <v>5</v>
      </c>
      <c r="B186" t="s">
        <v>424</v>
      </c>
      <c r="C186" t="s">
        <v>247</v>
      </c>
      <c r="D186">
        <v>211</v>
      </c>
      <c r="E186">
        <v>0.4</v>
      </c>
      <c r="F186" t="s">
        <v>236</v>
      </c>
      <c r="G186">
        <v>1069</v>
      </c>
      <c r="H186">
        <v>3.3</v>
      </c>
      <c r="I186" t="s">
        <v>230</v>
      </c>
    </row>
    <row r="187" spans="1:9" x14ac:dyDescent="0.3">
      <c r="A187">
        <v>3</v>
      </c>
      <c r="B187" t="s">
        <v>352</v>
      </c>
      <c r="C187" t="s">
        <v>247</v>
      </c>
      <c r="D187">
        <v>175</v>
      </c>
      <c r="E187">
        <v>0.4</v>
      </c>
      <c r="F187" t="s">
        <v>236</v>
      </c>
      <c r="G187">
        <v>161</v>
      </c>
      <c r="H187">
        <v>0.5</v>
      </c>
      <c r="I187" t="s">
        <v>236</v>
      </c>
    </row>
    <row r="188" spans="1:9" x14ac:dyDescent="0.3">
      <c r="A188">
        <v>2</v>
      </c>
      <c r="B188" t="s">
        <v>297</v>
      </c>
      <c r="C188" t="s">
        <v>247</v>
      </c>
      <c r="D188">
        <v>435</v>
      </c>
      <c r="E188">
        <v>2.2000000000000002</v>
      </c>
      <c r="F188" t="s">
        <v>244</v>
      </c>
      <c r="G188">
        <v>739</v>
      </c>
      <c r="H188">
        <v>2.4</v>
      </c>
      <c r="I188" t="s">
        <v>244</v>
      </c>
    </row>
    <row r="189" spans="1:9" x14ac:dyDescent="0.3">
      <c r="A189">
        <v>2</v>
      </c>
      <c r="B189" t="s">
        <v>298</v>
      </c>
      <c r="C189" t="s">
        <v>247</v>
      </c>
      <c r="D189">
        <v>559</v>
      </c>
      <c r="E189">
        <v>2.9</v>
      </c>
      <c r="F189" t="s">
        <v>230</v>
      </c>
      <c r="G189">
        <v>678</v>
      </c>
      <c r="H189">
        <v>2.2000000000000002</v>
      </c>
      <c r="I189" t="s">
        <v>244</v>
      </c>
    </row>
    <row r="190" spans="1:9" x14ac:dyDescent="0.3">
      <c r="A190">
        <v>2</v>
      </c>
      <c r="B190" t="s">
        <v>299</v>
      </c>
      <c r="C190" t="s">
        <v>247</v>
      </c>
      <c r="D190">
        <v>638</v>
      </c>
      <c r="E190">
        <v>3.3</v>
      </c>
      <c r="F190" t="s">
        <v>230</v>
      </c>
      <c r="G190">
        <v>197</v>
      </c>
      <c r="H190">
        <v>0.6</v>
      </c>
      <c r="I190" t="s">
        <v>236</v>
      </c>
    </row>
    <row r="191" spans="1:9" x14ac:dyDescent="0.3">
      <c r="A191">
        <v>2</v>
      </c>
      <c r="B191" t="s">
        <v>300</v>
      </c>
      <c r="C191" t="s">
        <v>247</v>
      </c>
      <c r="D191">
        <v>853</v>
      </c>
      <c r="E191">
        <v>3.2</v>
      </c>
      <c r="F191" t="s">
        <v>230</v>
      </c>
      <c r="G191">
        <v>735</v>
      </c>
      <c r="H191">
        <v>2.4</v>
      </c>
      <c r="I191" t="s">
        <v>244</v>
      </c>
    </row>
    <row r="192" spans="1:9" x14ac:dyDescent="0.3">
      <c r="A192">
        <v>3</v>
      </c>
      <c r="B192" t="s">
        <v>353</v>
      </c>
      <c r="C192" t="s">
        <v>247</v>
      </c>
      <c r="D192">
        <v>86</v>
      </c>
      <c r="E192">
        <v>0.2</v>
      </c>
      <c r="F192" t="s">
        <v>236</v>
      </c>
      <c r="G192">
        <v>221</v>
      </c>
      <c r="H192">
        <v>0.8</v>
      </c>
      <c r="I192" t="s">
        <v>236</v>
      </c>
    </row>
    <row r="193" spans="1:9" x14ac:dyDescent="0.3">
      <c r="A193">
        <v>5</v>
      </c>
      <c r="B193" t="s">
        <v>425</v>
      </c>
      <c r="C193" t="s">
        <v>247</v>
      </c>
      <c r="D193">
        <v>209</v>
      </c>
      <c r="E193">
        <v>0.4</v>
      </c>
      <c r="F193" t="s">
        <v>236</v>
      </c>
      <c r="G193">
        <v>1763</v>
      </c>
      <c r="H193">
        <v>5.5</v>
      </c>
      <c r="I193" t="s">
        <v>240</v>
      </c>
    </row>
    <row r="194" spans="1:9" x14ac:dyDescent="0.3">
      <c r="A194">
        <v>5</v>
      </c>
      <c r="B194" t="s">
        <v>426</v>
      </c>
      <c r="C194" t="s">
        <v>247</v>
      </c>
      <c r="D194">
        <v>501</v>
      </c>
      <c r="E194">
        <v>0.8</v>
      </c>
      <c r="F194" t="s">
        <v>236</v>
      </c>
      <c r="G194">
        <v>2259</v>
      </c>
      <c r="H194">
        <v>7.1</v>
      </c>
      <c r="I194" t="s">
        <v>241</v>
      </c>
    </row>
    <row r="195" spans="1:9" x14ac:dyDescent="0.3">
      <c r="A195">
        <v>2</v>
      </c>
      <c r="B195" t="s">
        <v>301</v>
      </c>
      <c r="C195" t="s">
        <v>247</v>
      </c>
      <c r="D195">
        <v>439</v>
      </c>
      <c r="E195">
        <v>2.2999999999999998</v>
      </c>
      <c r="F195" t="s">
        <v>244</v>
      </c>
      <c r="G195">
        <v>394</v>
      </c>
      <c r="H195">
        <v>1.3</v>
      </c>
      <c r="I195" t="s">
        <v>244</v>
      </c>
    </row>
    <row r="196" spans="1:9" x14ac:dyDescent="0.3">
      <c r="A196">
        <v>3</v>
      </c>
      <c r="B196" t="s">
        <v>354</v>
      </c>
      <c r="C196" t="s">
        <v>247</v>
      </c>
      <c r="D196">
        <v>692</v>
      </c>
      <c r="E196">
        <v>1.3</v>
      </c>
      <c r="F196" t="s">
        <v>244</v>
      </c>
      <c r="G196">
        <v>274</v>
      </c>
      <c r="H196">
        <v>0.9</v>
      </c>
      <c r="I196" t="s">
        <v>236</v>
      </c>
    </row>
    <row r="197" spans="1:9" x14ac:dyDescent="0.3">
      <c r="A197">
        <v>2</v>
      </c>
      <c r="B197" t="s">
        <v>302</v>
      </c>
      <c r="C197" t="s">
        <v>247</v>
      </c>
      <c r="D197">
        <v>694</v>
      </c>
      <c r="E197">
        <v>3.6</v>
      </c>
      <c r="F197" t="s">
        <v>230</v>
      </c>
      <c r="G197">
        <v>416</v>
      </c>
      <c r="H197">
        <v>1.4</v>
      </c>
      <c r="I197" t="s">
        <v>244</v>
      </c>
    </row>
    <row r="198" spans="1:9" x14ac:dyDescent="0.3">
      <c r="A198">
        <v>2</v>
      </c>
      <c r="B198" t="s">
        <v>303</v>
      </c>
      <c r="C198" t="s">
        <v>247</v>
      </c>
      <c r="D198">
        <v>203</v>
      </c>
      <c r="E198">
        <v>1</v>
      </c>
      <c r="F198" t="s">
        <v>236</v>
      </c>
      <c r="G198">
        <v>503</v>
      </c>
      <c r="H198">
        <v>1.6</v>
      </c>
      <c r="I198" t="s">
        <v>244</v>
      </c>
    </row>
    <row r="199" spans="1:9" x14ac:dyDescent="0.3">
      <c r="A199">
        <v>3</v>
      </c>
      <c r="B199" t="s">
        <v>172</v>
      </c>
      <c r="C199" t="s">
        <v>247</v>
      </c>
      <c r="D199">
        <v>258</v>
      </c>
      <c r="E199">
        <v>0.5</v>
      </c>
      <c r="F199" t="s">
        <v>236</v>
      </c>
      <c r="G199">
        <v>196</v>
      </c>
      <c r="H199">
        <v>0.7</v>
      </c>
      <c r="I199" t="s">
        <v>236</v>
      </c>
    </row>
    <row r="200" spans="1:9" x14ac:dyDescent="0.3">
      <c r="A200">
        <v>2</v>
      </c>
      <c r="B200" t="s">
        <v>304</v>
      </c>
      <c r="C200" t="s">
        <v>247</v>
      </c>
      <c r="D200">
        <v>45</v>
      </c>
      <c r="E200">
        <v>0.2</v>
      </c>
      <c r="F200" t="s">
        <v>236</v>
      </c>
      <c r="G200">
        <v>70</v>
      </c>
      <c r="H200">
        <v>0.2</v>
      </c>
      <c r="I200" t="s">
        <v>236</v>
      </c>
    </row>
    <row r="201" spans="1:9" x14ac:dyDescent="0.3">
      <c r="A201">
        <v>3</v>
      </c>
      <c r="B201" t="s">
        <v>355</v>
      </c>
      <c r="C201" t="s">
        <v>247</v>
      </c>
      <c r="D201">
        <v>1463</v>
      </c>
      <c r="E201">
        <v>3.1</v>
      </c>
      <c r="F201" t="s">
        <v>230</v>
      </c>
      <c r="G201">
        <v>1053</v>
      </c>
      <c r="H201">
        <v>3.5</v>
      </c>
      <c r="I201" t="s">
        <v>230</v>
      </c>
    </row>
    <row r="202" spans="1:9" x14ac:dyDescent="0.3">
      <c r="A202">
        <v>2</v>
      </c>
      <c r="B202" t="s">
        <v>305</v>
      </c>
      <c r="C202" t="s">
        <v>247</v>
      </c>
      <c r="D202">
        <v>769</v>
      </c>
      <c r="E202">
        <v>3.9</v>
      </c>
      <c r="F202" t="s">
        <v>230</v>
      </c>
      <c r="G202">
        <v>350</v>
      </c>
      <c r="H202">
        <v>1.1000000000000001</v>
      </c>
      <c r="I202" t="s">
        <v>244</v>
      </c>
    </row>
    <row r="203" spans="1:9" x14ac:dyDescent="0.3">
      <c r="A203">
        <v>2</v>
      </c>
      <c r="B203" t="s">
        <v>306</v>
      </c>
      <c r="C203" t="s">
        <v>247</v>
      </c>
      <c r="D203">
        <v>394</v>
      </c>
      <c r="E203">
        <v>2</v>
      </c>
      <c r="F203" t="s">
        <v>244</v>
      </c>
      <c r="G203">
        <v>144</v>
      </c>
      <c r="H203">
        <v>0.5</v>
      </c>
      <c r="I203" t="s">
        <v>236</v>
      </c>
    </row>
    <row r="204" spans="1:9" x14ac:dyDescent="0.3">
      <c r="A204">
        <v>5</v>
      </c>
      <c r="B204" t="s">
        <v>427</v>
      </c>
      <c r="C204" t="s">
        <v>247</v>
      </c>
      <c r="D204">
        <v>1607</v>
      </c>
      <c r="E204">
        <v>2.9</v>
      </c>
      <c r="F204" t="s">
        <v>230</v>
      </c>
      <c r="G204">
        <v>2281</v>
      </c>
      <c r="H204">
        <v>7.1</v>
      </c>
      <c r="I204" t="s">
        <v>241</v>
      </c>
    </row>
    <row r="205" spans="1:9" x14ac:dyDescent="0.3">
      <c r="A205">
        <v>4</v>
      </c>
      <c r="B205" t="s">
        <v>173</v>
      </c>
      <c r="C205" t="s">
        <v>64</v>
      </c>
      <c r="D205">
        <v>3484</v>
      </c>
      <c r="E205">
        <v>8.1999999999999993</v>
      </c>
      <c r="F205" t="s">
        <v>241</v>
      </c>
      <c r="G205">
        <v>2259</v>
      </c>
      <c r="H205">
        <v>7.6</v>
      </c>
      <c r="I205" t="s">
        <v>241</v>
      </c>
    </row>
    <row r="206" spans="1:9" x14ac:dyDescent="0.3">
      <c r="A206">
        <v>2</v>
      </c>
      <c r="B206" t="s">
        <v>307</v>
      </c>
      <c r="C206" t="s">
        <v>64</v>
      </c>
      <c r="D206">
        <v>1271</v>
      </c>
      <c r="E206">
        <v>6.5</v>
      </c>
      <c r="F206" t="s">
        <v>237</v>
      </c>
      <c r="G206">
        <v>1899</v>
      </c>
      <c r="H206">
        <v>6.2</v>
      </c>
      <c r="I206" t="s">
        <v>237</v>
      </c>
    </row>
    <row r="207" spans="1:9" x14ac:dyDescent="0.3">
      <c r="A207">
        <v>4</v>
      </c>
      <c r="B207" t="s">
        <v>383</v>
      </c>
      <c r="C207" t="s">
        <v>64</v>
      </c>
      <c r="D207">
        <v>502</v>
      </c>
      <c r="E207">
        <v>1</v>
      </c>
      <c r="F207" t="s">
        <v>236</v>
      </c>
      <c r="G207">
        <v>530</v>
      </c>
      <c r="H207">
        <v>1.8</v>
      </c>
      <c r="I207" t="s">
        <v>244</v>
      </c>
    </row>
    <row r="208" spans="1:9" x14ac:dyDescent="0.3">
      <c r="A208">
        <v>4</v>
      </c>
      <c r="B208" t="s">
        <v>96</v>
      </c>
      <c r="C208" t="s">
        <v>64</v>
      </c>
      <c r="D208">
        <v>3683</v>
      </c>
      <c r="E208">
        <v>8.8000000000000007</v>
      </c>
      <c r="F208" t="s">
        <v>241</v>
      </c>
      <c r="G208">
        <v>2301</v>
      </c>
      <c r="H208">
        <v>7.7</v>
      </c>
      <c r="I208" t="s">
        <v>241</v>
      </c>
    </row>
    <row r="209" spans="1:9" x14ac:dyDescent="0.3">
      <c r="A209">
        <v>4</v>
      </c>
      <c r="B209" t="s">
        <v>384</v>
      </c>
      <c r="C209" t="s">
        <v>64</v>
      </c>
      <c r="D209">
        <v>754</v>
      </c>
      <c r="E209">
        <v>1.5</v>
      </c>
      <c r="F209" t="s">
        <v>244</v>
      </c>
      <c r="G209">
        <v>821</v>
      </c>
      <c r="H209">
        <v>2.8</v>
      </c>
      <c r="I209" t="s">
        <v>230</v>
      </c>
    </row>
    <row r="210" spans="1:9" x14ac:dyDescent="0.3">
      <c r="A210">
        <v>4</v>
      </c>
      <c r="B210" t="s">
        <v>97</v>
      </c>
      <c r="C210" t="s">
        <v>64</v>
      </c>
      <c r="D210">
        <v>3044</v>
      </c>
      <c r="E210">
        <v>6.8</v>
      </c>
      <c r="F210" t="s">
        <v>241</v>
      </c>
      <c r="G210">
        <v>2303</v>
      </c>
      <c r="H210">
        <v>7.7</v>
      </c>
      <c r="I210" t="s">
        <v>241</v>
      </c>
    </row>
    <row r="211" spans="1:9" x14ac:dyDescent="0.3">
      <c r="A211">
        <v>4</v>
      </c>
      <c r="B211" t="s">
        <v>98</v>
      </c>
      <c r="C211" t="s">
        <v>64</v>
      </c>
      <c r="D211">
        <v>864</v>
      </c>
      <c r="E211">
        <v>1.6</v>
      </c>
      <c r="F211" t="s">
        <v>244</v>
      </c>
      <c r="G211">
        <v>818</v>
      </c>
      <c r="H211">
        <v>2.8</v>
      </c>
      <c r="I211" t="s">
        <v>230</v>
      </c>
    </row>
    <row r="212" spans="1:9" x14ac:dyDescent="0.3">
      <c r="A212">
        <v>1</v>
      </c>
      <c r="B212" t="s">
        <v>273</v>
      </c>
      <c r="C212" t="s">
        <v>264</v>
      </c>
      <c r="D212">
        <v>1118</v>
      </c>
      <c r="E212">
        <v>5.5</v>
      </c>
      <c r="F212" t="s">
        <v>240</v>
      </c>
      <c r="G212">
        <v>2468</v>
      </c>
      <c r="H212">
        <v>5.2</v>
      </c>
      <c r="I212" t="s">
        <v>240</v>
      </c>
    </row>
    <row r="213" spans="1:9" x14ac:dyDescent="0.3">
      <c r="A213">
        <v>4</v>
      </c>
      <c r="B213" t="s">
        <v>99</v>
      </c>
      <c r="C213" t="s">
        <v>64</v>
      </c>
      <c r="D213">
        <v>2220</v>
      </c>
      <c r="E213">
        <v>5.3</v>
      </c>
      <c r="F213" t="s">
        <v>240</v>
      </c>
      <c r="G213">
        <v>2017</v>
      </c>
      <c r="H213">
        <v>6.7</v>
      </c>
      <c r="I213" t="s">
        <v>241</v>
      </c>
    </row>
    <row r="214" spans="1:9" x14ac:dyDescent="0.3">
      <c r="A214">
        <v>6</v>
      </c>
      <c r="B214" t="s">
        <v>174</v>
      </c>
      <c r="C214" t="s">
        <v>64</v>
      </c>
      <c r="D214">
        <v>1053</v>
      </c>
      <c r="E214">
        <v>2.9</v>
      </c>
      <c r="F214" t="s">
        <v>230</v>
      </c>
    </row>
    <row r="215" spans="1:9" x14ac:dyDescent="0.3">
      <c r="A215">
        <v>2</v>
      </c>
      <c r="B215" t="s">
        <v>100</v>
      </c>
      <c r="C215" t="s">
        <v>64</v>
      </c>
      <c r="D215">
        <v>1110</v>
      </c>
      <c r="E215">
        <v>3.6</v>
      </c>
      <c r="F215" t="s">
        <v>230</v>
      </c>
      <c r="G215">
        <v>879</v>
      </c>
      <c r="H215">
        <v>2.9</v>
      </c>
      <c r="I215" t="s">
        <v>230</v>
      </c>
    </row>
    <row r="216" spans="1:9" x14ac:dyDescent="0.3">
      <c r="A216">
        <v>2</v>
      </c>
      <c r="B216" t="s">
        <v>308</v>
      </c>
      <c r="C216" t="s">
        <v>264</v>
      </c>
      <c r="D216">
        <v>1073</v>
      </c>
      <c r="E216">
        <v>5.5</v>
      </c>
      <c r="F216" t="s">
        <v>240</v>
      </c>
      <c r="G216">
        <v>923</v>
      </c>
      <c r="H216">
        <v>3</v>
      </c>
      <c r="I216" t="s">
        <v>230</v>
      </c>
    </row>
    <row r="217" spans="1:9" x14ac:dyDescent="0.3">
      <c r="A217">
        <v>2</v>
      </c>
      <c r="B217" t="s">
        <v>309</v>
      </c>
      <c r="C217" t="s">
        <v>264</v>
      </c>
      <c r="D217">
        <v>881</v>
      </c>
      <c r="E217">
        <v>4.5</v>
      </c>
      <c r="F217" t="s">
        <v>240</v>
      </c>
      <c r="G217">
        <v>407</v>
      </c>
      <c r="H217">
        <v>1.3</v>
      </c>
      <c r="I217" t="s">
        <v>244</v>
      </c>
    </row>
    <row r="218" spans="1:9" x14ac:dyDescent="0.3">
      <c r="A218">
        <v>2</v>
      </c>
      <c r="B218" t="s">
        <v>310</v>
      </c>
      <c r="C218" t="s">
        <v>264</v>
      </c>
      <c r="D218">
        <v>761</v>
      </c>
      <c r="E218">
        <v>3.9</v>
      </c>
      <c r="F218" t="s">
        <v>230</v>
      </c>
      <c r="G218">
        <v>687</v>
      </c>
      <c r="H218">
        <v>2.2000000000000002</v>
      </c>
      <c r="I218" t="s">
        <v>244</v>
      </c>
    </row>
    <row r="219" spans="1:9" x14ac:dyDescent="0.3">
      <c r="A219">
        <v>2</v>
      </c>
      <c r="B219" t="s">
        <v>311</v>
      </c>
      <c r="C219" t="s">
        <v>264</v>
      </c>
      <c r="D219">
        <v>469</v>
      </c>
      <c r="E219">
        <v>2.4</v>
      </c>
      <c r="F219" t="s">
        <v>244</v>
      </c>
      <c r="G219">
        <v>363</v>
      </c>
      <c r="H219">
        <v>1.2</v>
      </c>
      <c r="I219" t="s">
        <v>244</v>
      </c>
    </row>
    <row r="220" spans="1:9" x14ac:dyDescent="0.3">
      <c r="A220">
        <v>6</v>
      </c>
      <c r="B220" t="s">
        <v>466</v>
      </c>
      <c r="C220" t="s">
        <v>264</v>
      </c>
      <c r="D220">
        <v>2347</v>
      </c>
      <c r="E220">
        <v>6.3</v>
      </c>
      <c r="F220" t="s">
        <v>237</v>
      </c>
    </row>
    <row r="221" spans="1:9" x14ac:dyDescent="0.3">
      <c r="A221">
        <v>5</v>
      </c>
      <c r="B221" t="s">
        <v>428</v>
      </c>
      <c r="C221" t="s">
        <v>264</v>
      </c>
      <c r="D221">
        <v>2187</v>
      </c>
      <c r="E221">
        <v>4.4000000000000004</v>
      </c>
      <c r="F221" t="s">
        <v>240</v>
      </c>
      <c r="G221">
        <v>2338</v>
      </c>
      <c r="H221">
        <v>7.3</v>
      </c>
      <c r="I221" t="s">
        <v>241</v>
      </c>
    </row>
    <row r="222" spans="1:9" x14ac:dyDescent="0.3">
      <c r="A222">
        <v>6</v>
      </c>
      <c r="B222" t="s">
        <v>467</v>
      </c>
      <c r="C222" t="s">
        <v>264</v>
      </c>
      <c r="D222">
        <v>2867</v>
      </c>
      <c r="E222">
        <v>7.6</v>
      </c>
      <c r="F222" t="s">
        <v>241</v>
      </c>
    </row>
    <row r="223" spans="1:9" x14ac:dyDescent="0.3">
      <c r="A223">
        <v>6</v>
      </c>
      <c r="B223" t="s">
        <v>468</v>
      </c>
      <c r="C223" t="s">
        <v>64</v>
      </c>
      <c r="D223">
        <v>2329</v>
      </c>
      <c r="E223">
        <v>6.1</v>
      </c>
      <c r="F223" t="s">
        <v>237</v>
      </c>
    </row>
    <row r="224" spans="1:9" x14ac:dyDescent="0.3">
      <c r="A224">
        <v>5</v>
      </c>
      <c r="B224" t="s">
        <v>102</v>
      </c>
      <c r="C224" t="s">
        <v>64</v>
      </c>
      <c r="D224">
        <v>2645</v>
      </c>
      <c r="E224">
        <v>5.2</v>
      </c>
      <c r="F224" t="s">
        <v>240</v>
      </c>
      <c r="G224">
        <v>2634</v>
      </c>
      <c r="H224">
        <v>8.3000000000000007</v>
      </c>
      <c r="I224" t="s">
        <v>241</v>
      </c>
    </row>
    <row r="225" spans="1:9" x14ac:dyDescent="0.3">
      <c r="A225">
        <v>4</v>
      </c>
      <c r="B225" t="s">
        <v>176</v>
      </c>
      <c r="C225" t="s">
        <v>64</v>
      </c>
      <c r="D225">
        <v>482</v>
      </c>
      <c r="E225">
        <v>1</v>
      </c>
      <c r="F225" t="s">
        <v>236</v>
      </c>
      <c r="G225">
        <v>437</v>
      </c>
      <c r="H225">
        <v>1.4</v>
      </c>
      <c r="I225" t="s">
        <v>244</v>
      </c>
    </row>
    <row r="226" spans="1:9" x14ac:dyDescent="0.3">
      <c r="A226">
        <v>4</v>
      </c>
      <c r="B226" t="s">
        <v>103</v>
      </c>
      <c r="C226" t="s">
        <v>64</v>
      </c>
      <c r="D226">
        <v>1718</v>
      </c>
      <c r="E226">
        <v>4.0999999999999996</v>
      </c>
      <c r="F226" t="s">
        <v>240</v>
      </c>
      <c r="G226">
        <v>1454</v>
      </c>
      <c r="H226">
        <v>4.9000000000000004</v>
      </c>
      <c r="I226" t="s">
        <v>240</v>
      </c>
    </row>
    <row r="227" spans="1:9" x14ac:dyDescent="0.3">
      <c r="A227">
        <v>4</v>
      </c>
      <c r="B227" t="s">
        <v>105</v>
      </c>
      <c r="C227" t="s">
        <v>64</v>
      </c>
      <c r="D227">
        <v>3228</v>
      </c>
      <c r="E227">
        <v>7.1</v>
      </c>
      <c r="F227" t="s">
        <v>241</v>
      </c>
      <c r="G227">
        <v>2184</v>
      </c>
      <c r="H227">
        <v>7.4</v>
      </c>
      <c r="I227" t="s">
        <v>241</v>
      </c>
    </row>
    <row r="228" spans="1:9" x14ac:dyDescent="0.3">
      <c r="A228">
        <v>4</v>
      </c>
      <c r="B228" t="s">
        <v>106</v>
      </c>
      <c r="C228" t="s">
        <v>64</v>
      </c>
      <c r="D228">
        <v>2467</v>
      </c>
      <c r="E228">
        <v>5.6</v>
      </c>
      <c r="F228" t="s">
        <v>237</v>
      </c>
      <c r="G228">
        <v>1567</v>
      </c>
      <c r="H228">
        <v>5.2</v>
      </c>
      <c r="I228" t="s">
        <v>240</v>
      </c>
    </row>
    <row r="229" spans="1:9" x14ac:dyDescent="0.3">
      <c r="A229">
        <v>2</v>
      </c>
      <c r="B229" t="s">
        <v>177</v>
      </c>
      <c r="C229" t="s">
        <v>64</v>
      </c>
      <c r="D229">
        <v>2556</v>
      </c>
      <c r="E229">
        <v>7.4</v>
      </c>
      <c r="F229" t="s">
        <v>241</v>
      </c>
      <c r="G229">
        <v>2161</v>
      </c>
      <c r="H229">
        <v>7.1</v>
      </c>
      <c r="I229" t="s">
        <v>241</v>
      </c>
    </row>
    <row r="230" spans="1:9" x14ac:dyDescent="0.3">
      <c r="A230">
        <v>3</v>
      </c>
      <c r="B230" t="s">
        <v>356</v>
      </c>
      <c r="C230" t="s">
        <v>115</v>
      </c>
      <c r="D230">
        <v>932</v>
      </c>
      <c r="E230">
        <v>1.6</v>
      </c>
      <c r="F230" t="s">
        <v>244</v>
      </c>
      <c r="G230">
        <v>523</v>
      </c>
      <c r="H230">
        <v>1.8</v>
      </c>
      <c r="I230" t="s">
        <v>244</v>
      </c>
    </row>
    <row r="231" spans="1:9" x14ac:dyDescent="0.3">
      <c r="A231">
        <v>6</v>
      </c>
      <c r="B231" t="s">
        <v>469</v>
      </c>
      <c r="C231" t="s">
        <v>115</v>
      </c>
      <c r="D231">
        <v>48</v>
      </c>
      <c r="E231">
        <v>0.1</v>
      </c>
      <c r="F231" t="s">
        <v>236</v>
      </c>
    </row>
    <row r="232" spans="1:9" x14ac:dyDescent="0.3">
      <c r="A232">
        <v>5</v>
      </c>
      <c r="B232" t="s">
        <v>429</v>
      </c>
      <c r="C232" t="s">
        <v>115</v>
      </c>
      <c r="D232">
        <v>309</v>
      </c>
      <c r="E232">
        <v>0.6</v>
      </c>
      <c r="F232" t="s">
        <v>236</v>
      </c>
      <c r="G232">
        <v>2059</v>
      </c>
      <c r="H232">
        <v>6.5</v>
      </c>
      <c r="I232" t="s">
        <v>237</v>
      </c>
    </row>
    <row r="233" spans="1:9" x14ac:dyDescent="0.3">
      <c r="A233">
        <v>6</v>
      </c>
      <c r="B233" t="s">
        <v>470</v>
      </c>
      <c r="C233" t="s">
        <v>115</v>
      </c>
      <c r="D233">
        <v>1839</v>
      </c>
      <c r="E233">
        <v>4.7</v>
      </c>
      <c r="F233" t="s">
        <v>240</v>
      </c>
    </row>
    <row r="234" spans="1:9" x14ac:dyDescent="0.3">
      <c r="A234">
        <v>6</v>
      </c>
      <c r="B234" t="s">
        <v>471</v>
      </c>
      <c r="C234" t="s">
        <v>115</v>
      </c>
      <c r="D234">
        <v>2816</v>
      </c>
      <c r="E234">
        <v>7.6</v>
      </c>
      <c r="F234" t="s">
        <v>241</v>
      </c>
    </row>
    <row r="235" spans="1:9" x14ac:dyDescent="0.3">
      <c r="A235">
        <v>3</v>
      </c>
      <c r="B235" t="s">
        <v>357</v>
      </c>
      <c r="C235" t="s">
        <v>115</v>
      </c>
      <c r="D235">
        <v>2546</v>
      </c>
      <c r="E235">
        <v>6.3</v>
      </c>
      <c r="F235" t="s">
        <v>237</v>
      </c>
      <c r="G235">
        <v>1819</v>
      </c>
      <c r="H235">
        <v>6.1</v>
      </c>
      <c r="I235" t="s">
        <v>237</v>
      </c>
    </row>
    <row r="236" spans="1:9" x14ac:dyDescent="0.3">
      <c r="A236">
        <v>3</v>
      </c>
      <c r="B236" t="s">
        <v>358</v>
      </c>
      <c r="C236" t="s">
        <v>115</v>
      </c>
      <c r="D236">
        <v>662</v>
      </c>
      <c r="E236">
        <v>1.7</v>
      </c>
      <c r="F236" t="s">
        <v>244</v>
      </c>
      <c r="G236">
        <v>411</v>
      </c>
      <c r="H236">
        <v>1.4</v>
      </c>
      <c r="I236" t="s">
        <v>244</v>
      </c>
    </row>
    <row r="237" spans="1:9" x14ac:dyDescent="0.3">
      <c r="A237">
        <v>3</v>
      </c>
      <c r="B237" t="s">
        <v>359</v>
      </c>
      <c r="C237" t="s">
        <v>115</v>
      </c>
      <c r="D237">
        <v>1775</v>
      </c>
      <c r="E237">
        <v>3.8</v>
      </c>
      <c r="F237" t="s">
        <v>230</v>
      </c>
      <c r="G237">
        <v>1006</v>
      </c>
      <c r="H237">
        <v>3.4</v>
      </c>
      <c r="I237" t="s">
        <v>230</v>
      </c>
    </row>
    <row r="238" spans="1:9" x14ac:dyDescent="0.3">
      <c r="A238">
        <v>3</v>
      </c>
      <c r="B238" t="s">
        <v>360</v>
      </c>
      <c r="C238" t="s">
        <v>115</v>
      </c>
      <c r="D238">
        <v>2066</v>
      </c>
      <c r="E238">
        <v>5.0999999999999996</v>
      </c>
      <c r="F238" t="s">
        <v>240</v>
      </c>
      <c r="G238">
        <v>1351</v>
      </c>
      <c r="H238">
        <v>4.5</v>
      </c>
      <c r="I238" t="s">
        <v>240</v>
      </c>
    </row>
    <row r="239" spans="1:9" x14ac:dyDescent="0.3">
      <c r="A239">
        <v>5</v>
      </c>
      <c r="B239" t="s">
        <v>430</v>
      </c>
      <c r="C239" t="s">
        <v>115</v>
      </c>
      <c r="D239">
        <v>1484</v>
      </c>
      <c r="E239">
        <v>3</v>
      </c>
      <c r="F239" t="s">
        <v>230</v>
      </c>
      <c r="G239">
        <v>1769</v>
      </c>
      <c r="H239">
        <v>5.5</v>
      </c>
      <c r="I239" t="s">
        <v>240</v>
      </c>
    </row>
    <row r="240" spans="1:9" x14ac:dyDescent="0.3">
      <c r="A240">
        <v>3</v>
      </c>
      <c r="B240" t="s">
        <v>361</v>
      </c>
      <c r="C240" t="s">
        <v>115</v>
      </c>
      <c r="D240">
        <v>1826</v>
      </c>
      <c r="E240">
        <v>4.2</v>
      </c>
      <c r="F240" t="s">
        <v>240</v>
      </c>
      <c r="G240">
        <v>1022</v>
      </c>
      <c r="H240">
        <v>3.4</v>
      </c>
      <c r="I240" t="s">
        <v>230</v>
      </c>
    </row>
    <row r="241" spans="1:9" x14ac:dyDescent="0.3">
      <c r="A241">
        <v>3</v>
      </c>
      <c r="B241" t="s">
        <v>362</v>
      </c>
      <c r="C241" t="s">
        <v>115</v>
      </c>
      <c r="D241">
        <v>725</v>
      </c>
      <c r="E241">
        <v>1.3</v>
      </c>
      <c r="F241" t="s">
        <v>244</v>
      </c>
      <c r="G241">
        <v>400</v>
      </c>
      <c r="H241">
        <v>1.4</v>
      </c>
      <c r="I241" t="s">
        <v>244</v>
      </c>
    </row>
    <row r="242" spans="1:9" x14ac:dyDescent="0.3">
      <c r="A242">
        <v>5</v>
      </c>
      <c r="B242" t="s">
        <v>431</v>
      </c>
      <c r="C242" t="s">
        <v>115</v>
      </c>
      <c r="D242">
        <v>3671</v>
      </c>
      <c r="E242">
        <v>7.4</v>
      </c>
      <c r="F242" t="s">
        <v>241</v>
      </c>
      <c r="G242">
        <v>2731</v>
      </c>
      <c r="H242">
        <v>8.6</v>
      </c>
      <c r="I242" t="s">
        <v>241</v>
      </c>
    </row>
    <row r="243" spans="1:9" x14ac:dyDescent="0.3">
      <c r="A243">
        <v>3</v>
      </c>
      <c r="B243" t="s">
        <v>363</v>
      </c>
      <c r="C243" t="s">
        <v>115</v>
      </c>
      <c r="D243">
        <v>397</v>
      </c>
      <c r="E243">
        <v>0.7</v>
      </c>
      <c r="F243" t="s">
        <v>236</v>
      </c>
      <c r="G243">
        <v>268</v>
      </c>
      <c r="H243">
        <v>0.9</v>
      </c>
      <c r="I243" t="s">
        <v>236</v>
      </c>
    </row>
    <row r="244" spans="1:9" x14ac:dyDescent="0.3">
      <c r="A244">
        <v>3</v>
      </c>
      <c r="B244" t="s">
        <v>364</v>
      </c>
      <c r="C244" t="s">
        <v>115</v>
      </c>
      <c r="D244">
        <v>2719</v>
      </c>
      <c r="E244">
        <v>6.7</v>
      </c>
      <c r="F244" t="s">
        <v>241</v>
      </c>
      <c r="G244">
        <v>1832</v>
      </c>
      <c r="H244">
        <v>6.2</v>
      </c>
      <c r="I244" t="s">
        <v>237</v>
      </c>
    </row>
    <row r="245" spans="1:9" x14ac:dyDescent="0.3">
      <c r="A245">
        <v>3</v>
      </c>
      <c r="B245" t="s">
        <v>365</v>
      </c>
      <c r="C245" t="s">
        <v>115</v>
      </c>
      <c r="D245">
        <v>2209</v>
      </c>
      <c r="E245">
        <v>5.3</v>
      </c>
      <c r="F245" t="s">
        <v>240</v>
      </c>
      <c r="G245">
        <v>1407</v>
      </c>
      <c r="H245">
        <v>4.7</v>
      </c>
      <c r="I245" t="s">
        <v>240</v>
      </c>
    </row>
    <row r="246" spans="1:9" x14ac:dyDescent="0.3">
      <c r="A246">
        <v>3</v>
      </c>
      <c r="B246" t="s">
        <v>366</v>
      </c>
      <c r="C246" t="s">
        <v>115</v>
      </c>
      <c r="D246">
        <v>390</v>
      </c>
      <c r="E246">
        <v>0.7</v>
      </c>
      <c r="F246" t="s">
        <v>236</v>
      </c>
      <c r="G246">
        <v>354</v>
      </c>
      <c r="H246">
        <v>1.2</v>
      </c>
      <c r="I246" t="s">
        <v>244</v>
      </c>
    </row>
    <row r="247" spans="1:9" x14ac:dyDescent="0.3">
      <c r="A247">
        <v>3</v>
      </c>
      <c r="B247" t="s">
        <v>367</v>
      </c>
      <c r="C247" t="s">
        <v>115</v>
      </c>
      <c r="D247">
        <v>1443</v>
      </c>
      <c r="E247">
        <v>3</v>
      </c>
      <c r="F247" t="s">
        <v>230</v>
      </c>
      <c r="G247">
        <v>1069</v>
      </c>
      <c r="H247">
        <v>3.5</v>
      </c>
      <c r="I247" t="s">
        <v>230</v>
      </c>
    </row>
    <row r="248" spans="1:9" x14ac:dyDescent="0.3">
      <c r="A248">
        <v>3</v>
      </c>
      <c r="B248" t="s">
        <v>368</v>
      </c>
      <c r="C248" t="s">
        <v>115</v>
      </c>
      <c r="D248">
        <v>2218</v>
      </c>
      <c r="E248">
        <v>4.8</v>
      </c>
      <c r="F248" t="s">
        <v>240</v>
      </c>
      <c r="G248">
        <v>1567</v>
      </c>
      <c r="H248">
        <v>5.2</v>
      </c>
      <c r="I248" t="s">
        <v>240</v>
      </c>
    </row>
    <row r="249" spans="1:9" x14ac:dyDescent="0.3">
      <c r="A249">
        <v>3</v>
      </c>
      <c r="B249" t="s">
        <v>369</v>
      </c>
      <c r="C249" t="s">
        <v>115</v>
      </c>
      <c r="D249">
        <v>3168</v>
      </c>
      <c r="E249">
        <v>8.3000000000000007</v>
      </c>
      <c r="F249" t="s">
        <v>241</v>
      </c>
      <c r="G249">
        <v>2329</v>
      </c>
      <c r="H249">
        <v>7.8</v>
      </c>
      <c r="I249" t="s">
        <v>241</v>
      </c>
    </row>
    <row r="250" spans="1:9" x14ac:dyDescent="0.3">
      <c r="A250">
        <v>3</v>
      </c>
      <c r="B250" t="s">
        <v>370</v>
      </c>
      <c r="C250" t="s">
        <v>115</v>
      </c>
      <c r="D250">
        <v>3052</v>
      </c>
      <c r="E250">
        <v>7.9</v>
      </c>
      <c r="F250" t="s">
        <v>241</v>
      </c>
      <c r="G250">
        <v>2178</v>
      </c>
      <c r="H250">
        <v>7.3</v>
      </c>
      <c r="I250" t="s">
        <v>241</v>
      </c>
    </row>
    <row r="251" spans="1:9" x14ac:dyDescent="0.3">
      <c r="A251">
        <v>6</v>
      </c>
      <c r="B251" t="s">
        <v>178</v>
      </c>
      <c r="C251" t="s">
        <v>64</v>
      </c>
      <c r="D251">
        <v>2750</v>
      </c>
      <c r="E251">
        <v>7.5</v>
      </c>
      <c r="F251" t="s">
        <v>241</v>
      </c>
    </row>
    <row r="252" spans="1:9" x14ac:dyDescent="0.3">
      <c r="A252">
        <v>1</v>
      </c>
      <c r="B252" t="s">
        <v>107</v>
      </c>
      <c r="C252" t="s">
        <v>64</v>
      </c>
      <c r="D252">
        <v>2917</v>
      </c>
      <c r="E252">
        <v>7.8</v>
      </c>
      <c r="F252" t="s">
        <v>241</v>
      </c>
      <c r="G252">
        <v>3168</v>
      </c>
      <c r="H252">
        <v>6.7</v>
      </c>
      <c r="I252" t="s">
        <v>241</v>
      </c>
    </row>
    <row r="253" spans="1:9" x14ac:dyDescent="0.3">
      <c r="A253">
        <v>1</v>
      </c>
      <c r="B253" t="s">
        <v>274</v>
      </c>
      <c r="C253" t="s">
        <v>64</v>
      </c>
      <c r="D253">
        <v>1661</v>
      </c>
      <c r="E253">
        <v>8.1</v>
      </c>
      <c r="F253" t="s">
        <v>241</v>
      </c>
      <c r="G253">
        <v>3181</v>
      </c>
      <c r="H253">
        <v>6.7</v>
      </c>
      <c r="I253" t="s">
        <v>241</v>
      </c>
    </row>
    <row r="254" spans="1:9" x14ac:dyDescent="0.3">
      <c r="A254">
        <v>1</v>
      </c>
      <c r="B254" t="s">
        <v>275</v>
      </c>
      <c r="C254" t="s">
        <v>64</v>
      </c>
      <c r="D254">
        <v>814</v>
      </c>
      <c r="E254">
        <v>4</v>
      </c>
      <c r="F254" t="s">
        <v>230</v>
      </c>
      <c r="G254">
        <v>2730</v>
      </c>
      <c r="H254">
        <v>5.8</v>
      </c>
      <c r="I254" t="s">
        <v>237</v>
      </c>
    </row>
    <row r="255" spans="1:9" x14ac:dyDescent="0.3">
      <c r="A255">
        <v>2</v>
      </c>
      <c r="B255" t="s">
        <v>108</v>
      </c>
      <c r="C255" t="s">
        <v>64</v>
      </c>
      <c r="D255">
        <v>2610</v>
      </c>
      <c r="E255">
        <v>7.3</v>
      </c>
      <c r="F255" t="s">
        <v>241</v>
      </c>
      <c r="G255">
        <v>1698</v>
      </c>
      <c r="H255">
        <v>5.5</v>
      </c>
      <c r="I255" t="s">
        <v>240</v>
      </c>
    </row>
    <row r="256" spans="1:9" x14ac:dyDescent="0.3">
      <c r="A256">
        <v>2</v>
      </c>
      <c r="B256" t="s">
        <v>312</v>
      </c>
      <c r="C256" t="s">
        <v>64</v>
      </c>
      <c r="D256">
        <v>1484</v>
      </c>
      <c r="E256">
        <v>5.5</v>
      </c>
      <c r="F256" t="s">
        <v>240</v>
      </c>
      <c r="G256">
        <v>2008</v>
      </c>
      <c r="H256">
        <v>6.6</v>
      </c>
      <c r="I256" t="s">
        <v>241</v>
      </c>
    </row>
    <row r="257" spans="1:9" x14ac:dyDescent="0.3">
      <c r="A257">
        <v>2</v>
      </c>
      <c r="B257" t="s">
        <v>109</v>
      </c>
      <c r="C257" t="s">
        <v>64</v>
      </c>
      <c r="D257">
        <v>2266</v>
      </c>
      <c r="E257">
        <v>6.5</v>
      </c>
      <c r="F257" t="s">
        <v>237</v>
      </c>
      <c r="G257">
        <v>1606</v>
      </c>
      <c r="H257">
        <v>5.2</v>
      </c>
      <c r="I257" t="s">
        <v>240</v>
      </c>
    </row>
    <row r="258" spans="1:9" x14ac:dyDescent="0.3">
      <c r="A258">
        <v>2</v>
      </c>
      <c r="B258" t="s">
        <v>110</v>
      </c>
      <c r="C258" t="s">
        <v>64</v>
      </c>
      <c r="D258">
        <v>2037</v>
      </c>
      <c r="E258">
        <v>5.2</v>
      </c>
      <c r="F258" t="s">
        <v>240</v>
      </c>
      <c r="G258">
        <v>1549</v>
      </c>
      <c r="H258">
        <v>5.0999999999999996</v>
      </c>
      <c r="I258" t="s">
        <v>240</v>
      </c>
    </row>
    <row r="259" spans="1:9" x14ac:dyDescent="0.3">
      <c r="A259">
        <v>2</v>
      </c>
      <c r="B259" t="s">
        <v>313</v>
      </c>
      <c r="C259" t="s">
        <v>64</v>
      </c>
      <c r="D259">
        <v>2059</v>
      </c>
      <c r="E259">
        <v>5.8</v>
      </c>
      <c r="F259" t="s">
        <v>237</v>
      </c>
      <c r="G259">
        <v>1864</v>
      </c>
      <c r="H259">
        <v>6.1</v>
      </c>
      <c r="I259" t="s">
        <v>237</v>
      </c>
    </row>
    <row r="260" spans="1:9" x14ac:dyDescent="0.3">
      <c r="A260">
        <v>3</v>
      </c>
      <c r="B260" t="s">
        <v>112</v>
      </c>
      <c r="C260" t="s">
        <v>64</v>
      </c>
      <c r="D260">
        <v>3126</v>
      </c>
      <c r="E260">
        <v>7.1</v>
      </c>
      <c r="F260" t="s">
        <v>241</v>
      </c>
      <c r="G260">
        <v>2082</v>
      </c>
      <c r="H260">
        <v>7</v>
      </c>
      <c r="I260" t="s">
        <v>241</v>
      </c>
    </row>
    <row r="261" spans="1:9" x14ac:dyDescent="0.3">
      <c r="A261">
        <v>5</v>
      </c>
      <c r="B261" t="s">
        <v>432</v>
      </c>
      <c r="C261" t="s">
        <v>64</v>
      </c>
      <c r="D261">
        <v>1882</v>
      </c>
      <c r="E261">
        <v>3.7</v>
      </c>
      <c r="F261" t="s">
        <v>230</v>
      </c>
      <c r="G261">
        <v>2434</v>
      </c>
      <c r="H261">
        <v>7.6</v>
      </c>
      <c r="I261" t="s">
        <v>241</v>
      </c>
    </row>
    <row r="262" spans="1:9" x14ac:dyDescent="0.3">
      <c r="A262">
        <v>5</v>
      </c>
      <c r="B262" t="s">
        <v>113</v>
      </c>
      <c r="C262" t="s">
        <v>64</v>
      </c>
      <c r="D262">
        <v>2612</v>
      </c>
      <c r="E262">
        <v>4.8</v>
      </c>
      <c r="F262" t="s">
        <v>240</v>
      </c>
      <c r="G262">
        <v>2012</v>
      </c>
      <c r="H262">
        <v>5.4</v>
      </c>
      <c r="I262" t="s">
        <v>240</v>
      </c>
    </row>
    <row r="263" spans="1:9" x14ac:dyDescent="0.3">
      <c r="A263">
        <v>3</v>
      </c>
      <c r="B263" t="s">
        <v>114</v>
      </c>
      <c r="C263" t="s">
        <v>115</v>
      </c>
      <c r="D263">
        <v>3424</v>
      </c>
      <c r="E263">
        <v>8</v>
      </c>
      <c r="F263" t="s">
        <v>241</v>
      </c>
      <c r="G263">
        <v>2194</v>
      </c>
      <c r="H263">
        <v>7.4</v>
      </c>
      <c r="I263" t="s">
        <v>241</v>
      </c>
    </row>
    <row r="264" spans="1:9" x14ac:dyDescent="0.3">
      <c r="A264">
        <v>3</v>
      </c>
      <c r="B264" t="s">
        <v>371</v>
      </c>
      <c r="C264" t="s">
        <v>115</v>
      </c>
      <c r="D264">
        <v>667</v>
      </c>
      <c r="E264">
        <v>1.2</v>
      </c>
      <c r="F264" t="s">
        <v>244</v>
      </c>
      <c r="G264">
        <v>484</v>
      </c>
      <c r="H264">
        <v>1.7</v>
      </c>
      <c r="I264" t="s">
        <v>244</v>
      </c>
    </row>
    <row r="265" spans="1:9" x14ac:dyDescent="0.3">
      <c r="A265">
        <v>5</v>
      </c>
      <c r="B265" t="s">
        <v>433</v>
      </c>
      <c r="C265" t="s">
        <v>115</v>
      </c>
      <c r="D265">
        <v>3032</v>
      </c>
      <c r="E265">
        <v>5.7</v>
      </c>
      <c r="F265" t="s">
        <v>237</v>
      </c>
      <c r="G265">
        <v>2106</v>
      </c>
      <c r="H265">
        <v>5.6</v>
      </c>
      <c r="I265" t="s">
        <v>237</v>
      </c>
    </row>
    <row r="266" spans="1:9" x14ac:dyDescent="0.3">
      <c r="A266">
        <v>3</v>
      </c>
      <c r="B266" t="s">
        <v>372</v>
      </c>
      <c r="C266" t="s">
        <v>115</v>
      </c>
      <c r="D266">
        <v>3465</v>
      </c>
      <c r="E266">
        <v>9.1</v>
      </c>
      <c r="F266" t="s">
        <v>347</v>
      </c>
      <c r="G266">
        <v>2363</v>
      </c>
      <c r="H266">
        <v>7.9</v>
      </c>
      <c r="I266" t="s">
        <v>241</v>
      </c>
    </row>
    <row r="267" spans="1:9" x14ac:dyDescent="0.3">
      <c r="A267">
        <v>3</v>
      </c>
      <c r="B267" t="s">
        <v>373</v>
      </c>
      <c r="C267" t="s">
        <v>115</v>
      </c>
      <c r="D267">
        <v>2975</v>
      </c>
      <c r="E267">
        <v>7.5</v>
      </c>
      <c r="F267" t="s">
        <v>241</v>
      </c>
      <c r="G267">
        <v>1972</v>
      </c>
      <c r="H267">
        <v>6.6</v>
      </c>
      <c r="I267" t="s">
        <v>241</v>
      </c>
    </row>
    <row r="268" spans="1:9" x14ac:dyDescent="0.3">
      <c r="A268">
        <v>3</v>
      </c>
      <c r="B268" t="s">
        <v>374</v>
      </c>
      <c r="C268" t="s">
        <v>115</v>
      </c>
      <c r="D268">
        <v>1488</v>
      </c>
      <c r="E268">
        <v>3</v>
      </c>
      <c r="F268" t="s">
        <v>230</v>
      </c>
      <c r="G268">
        <v>1282</v>
      </c>
      <c r="H268">
        <v>4.3</v>
      </c>
      <c r="I268" t="s">
        <v>240</v>
      </c>
    </row>
    <row r="269" spans="1:9" x14ac:dyDescent="0.3">
      <c r="A269">
        <v>5</v>
      </c>
      <c r="B269" t="s">
        <v>179</v>
      </c>
      <c r="C269" t="s">
        <v>115</v>
      </c>
      <c r="D269">
        <v>2203</v>
      </c>
      <c r="E269">
        <v>4.4000000000000004</v>
      </c>
      <c r="F269" t="s">
        <v>240</v>
      </c>
      <c r="G269">
        <v>2575</v>
      </c>
      <c r="H269">
        <v>8.1</v>
      </c>
      <c r="I269" t="s">
        <v>241</v>
      </c>
    </row>
    <row r="270" spans="1:9" x14ac:dyDescent="0.3">
      <c r="A270">
        <v>2</v>
      </c>
      <c r="B270" t="s">
        <v>314</v>
      </c>
      <c r="C270" t="s">
        <v>64</v>
      </c>
      <c r="D270">
        <v>1226</v>
      </c>
      <c r="E270">
        <v>6.3</v>
      </c>
      <c r="F270" t="s">
        <v>237</v>
      </c>
      <c r="G270">
        <v>805</v>
      </c>
      <c r="H270">
        <v>2.6</v>
      </c>
      <c r="I270" t="s">
        <v>230</v>
      </c>
    </row>
    <row r="271" spans="1:9" x14ac:dyDescent="0.3">
      <c r="A271">
        <v>2</v>
      </c>
      <c r="B271" t="s">
        <v>315</v>
      </c>
      <c r="C271" t="s">
        <v>64</v>
      </c>
      <c r="D271">
        <v>1399</v>
      </c>
      <c r="E271">
        <v>7.2</v>
      </c>
      <c r="F271" t="s">
        <v>241</v>
      </c>
      <c r="G271">
        <v>1614</v>
      </c>
      <c r="H271">
        <v>5.3</v>
      </c>
      <c r="I271" t="s">
        <v>240</v>
      </c>
    </row>
    <row r="272" spans="1:9" x14ac:dyDescent="0.3">
      <c r="A272">
        <v>2</v>
      </c>
      <c r="B272" t="s">
        <v>316</v>
      </c>
      <c r="C272" t="s">
        <v>64</v>
      </c>
      <c r="D272">
        <v>578</v>
      </c>
      <c r="E272">
        <v>3</v>
      </c>
      <c r="F272" t="s">
        <v>230</v>
      </c>
      <c r="G272">
        <v>398</v>
      </c>
      <c r="H272">
        <v>1.3</v>
      </c>
      <c r="I272" t="s">
        <v>244</v>
      </c>
    </row>
    <row r="273" spans="1:9" x14ac:dyDescent="0.3">
      <c r="A273">
        <v>2</v>
      </c>
      <c r="B273" t="s">
        <v>317</v>
      </c>
      <c r="C273" t="s">
        <v>64</v>
      </c>
      <c r="D273">
        <v>810</v>
      </c>
      <c r="E273">
        <v>4.2</v>
      </c>
      <c r="F273" t="s">
        <v>240</v>
      </c>
      <c r="G273">
        <v>446</v>
      </c>
      <c r="H273">
        <v>1.5</v>
      </c>
      <c r="I273" t="s">
        <v>244</v>
      </c>
    </row>
    <row r="274" spans="1:9" x14ac:dyDescent="0.3">
      <c r="A274">
        <v>5</v>
      </c>
      <c r="B274" t="s">
        <v>116</v>
      </c>
      <c r="C274" t="s">
        <v>64</v>
      </c>
      <c r="D274">
        <v>3920</v>
      </c>
      <c r="E274">
        <v>7.3</v>
      </c>
      <c r="F274" t="s">
        <v>241</v>
      </c>
      <c r="G274">
        <v>2720</v>
      </c>
      <c r="H274">
        <v>7.3</v>
      </c>
      <c r="I274" t="s">
        <v>241</v>
      </c>
    </row>
    <row r="275" spans="1:9" x14ac:dyDescent="0.3">
      <c r="A275">
        <v>4</v>
      </c>
      <c r="B275" t="s">
        <v>117</v>
      </c>
      <c r="C275" t="s">
        <v>64</v>
      </c>
      <c r="D275">
        <v>3504</v>
      </c>
      <c r="E275">
        <v>8.6</v>
      </c>
      <c r="F275" t="s">
        <v>241</v>
      </c>
      <c r="G275">
        <v>2168</v>
      </c>
      <c r="H275">
        <v>7.3</v>
      </c>
      <c r="I275" t="s">
        <v>241</v>
      </c>
    </row>
    <row r="276" spans="1:9" x14ac:dyDescent="0.3">
      <c r="A276">
        <v>6</v>
      </c>
      <c r="B276" t="s">
        <v>472</v>
      </c>
      <c r="C276" t="s">
        <v>64</v>
      </c>
      <c r="D276">
        <v>2107</v>
      </c>
      <c r="E276">
        <v>5.7</v>
      </c>
      <c r="F276" t="s">
        <v>237</v>
      </c>
    </row>
    <row r="277" spans="1:9" x14ac:dyDescent="0.3">
      <c r="A277">
        <v>5</v>
      </c>
      <c r="B277" t="s">
        <v>119</v>
      </c>
      <c r="C277" t="s">
        <v>64</v>
      </c>
      <c r="D277">
        <v>3385</v>
      </c>
      <c r="E277">
        <v>6.3</v>
      </c>
      <c r="F277" t="s">
        <v>237</v>
      </c>
      <c r="G277">
        <v>2481</v>
      </c>
      <c r="H277">
        <v>6.7</v>
      </c>
      <c r="I277" t="s">
        <v>241</v>
      </c>
    </row>
    <row r="278" spans="1:9" x14ac:dyDescent="0.3">
      <c r="A278">
        <v>6</v>
      </c>
      <c r="B278" t="s">
        <v>180</v>
      </c>
      <c r="C278" t="s">
        <v>64</v>
      </c>
      <c r="D278">
        <v>1488</v>
      </c>
      <c r="E278">
        <v>3.7</v>
      </c>
      <c r="F278" t="s">
        <v>230</v>
      </c>
    </row>
    <row r="279" spans="1:9" x14ac:dyDescent="0.3">
      <c r="A279">
        <v>4</v>
      </c>
      <c r="B279" t="s">
        <v>121</v>
      </c>
      <c r="C279" t="s">
        <v>64</v>
      </c>
      <c r="D279">
        <v>3884</v>
      </c>
      <c r="E279">
        <v>9.4</v>
      </c>
      <c r="F279" t="s">
        <v>347</v>
      </c>
      <c r="G279">
        <v>2423</v>
      </c>
      <c r="H279">
        <v>8.1</v>
      </c>
      <c r="I279" t="s">
        <v>241</v>
      </c>
    </row>
    <row r="280" spans="1:9" x14ac:dyDescent="0.3">
      <c r="A280">
        <v>4</v>
      </c>
      <c r="B280" t="s">
        <v>122</v>
      </c>
      <c r="C280" t="s">
        <v>64</v>
      </c>
      <c r="D280">
        <v>2251</v>
      </c>
      <c r="E280">
        <v>5.0999999999999996</v>
      </c>
      <c r="F280" t="s">
        <v>240</v>
      </c>
      <c r="G280">
        <v>1906</v>
      </c>
      <c r="H280">
        <v>6.3</v>
      </c>
      <c r="I280" t="s">
        <v>237</v>
      </c>
    </row>
    <row r="281" spans="1:9" x14ac:dyDescent="0.3">
      <c r="A281">
        <v>6</v>
      </c>
      <c r="B281" t="s">
        <v>473</v>
      </c>
      <c r="C281" t="s">
        <v>64</v>
      </c>
      <c r="D281">
        <v>2581</v>
      </c>
      <c r="E281">
        <v>6.9</v>
      </c>
      <c r="F281" t="s">
        <v>241</v>
      </c>
    </row>
    <row r="282" spans="1:9" x14ac:dyDescent="0.3">
      <c r="A282">
        <v>5</v>
      </c>
      <c r="B282" t="s">
        <v>434</v>
      </c>
      <c r="C282" t="s">
        <v>64</v>
      </c>
      <c r="D282">
        <v>3665</v>
      </c>
      <c r="E282">
        <v>7.3</v>
      </c>
      <c r="F282" t="s">
        <v>241</v>
      </c>
      <c r="G282">
        <v>2513</v>
      </c>
      <c r="H282">
        <v>7.9</v>
      </c>
      <c r="I282" t="s">
        <v>241</v>
      </c>
    </row>
    <row r="283" spans="1:9" x14ac:dyDescent="0.3">
      <c r="A283">
        <v>5</v>
      </c>
      <c r="B283" t="s">
        <v>123</v>
      </c>
      <c r="C283" t="s">
        <v>64</v>
      </c>
      <c r="D283">
        <v>2934</v>
      </c>
      <c r="E283">
        <v>5.8</v>
      </c>
      <c r="F283" t="s">
        <v>237</v>
      </c>
      <c r="G283">
        <v>2641</v>
      </c>
      <c r="H283">
        <v>8.3000000000000007</v>
      </c>
      <c r="I283" t="s">
        <v>241</v>
      </c>
    </row>
    <row r="284" spans="1:9" x14ac:dyDescent="0.3">
      <c r="A284">
        <v>5</v>
      </c>
      <c r="B284" t="s">
        <v>124</v>
      </c>
      <c r="C284" t="s">
        <v>64</v>
      </c>
      <c r="D284">
        <v>2772</v>
      </c>
      <c r="E284">
        <v>5.0999999999999996</v>
      </c>
      <c r="F284" t="s">
        <v>240</v>
      </c>
      <c r="G284">
        <v>2110</v>
      </c>
      <c r="H284">
        <v>5.6</v>
      </c>
      <c r="I284" t="s">
        <v>237</v>
      </c>
    </row>
    <row r="285" spans="1:9" x14ac:dyDescent="0.3">
      <c r="A285">
        <v>5</v>
      </c>
      <c r="B285" t="s">
        <v>435</v>
      </c>
      <c r="C285" t="s">
        <v>64</v>
      </c>
      <c r="D285">
        <v>3282</v>
      </c>
      <c r="E285">
        <v>6.5</v>
      </c>
      <c r="F285" t="s">
        <v>237</v>
      </c>
      <c r="G285">
        <v>2838</v>
      </c>
      <c r="H285">
        <v>8.9</v>
      </c>
      <c r="I285" t="s">
        <v>241</v>
      </c>
    </row>
    <row r="286" spans="1:9" x14ac:dyDescent="0.3">
      <c r="A286">
        <v>4</v>
      </c>
      <c r="B286" t="s">
        <v>125</v>
      </c>
      <c r="C286" t="s">
        <v>64</v>
      </c>
      <c r="D286">
        <v>3151</v>
      </c>
      <c r="E286">
        <v>7.9</v>
      </c>
      <c r="F286" t="s">
        <v>241</v>
      </c>
      <c r="G286">
        <v>2278</v>
      </c>
      <c r="H286">
        <v>7.7</v>
      </c>
      <c r="I286" t="s">
        <v>241</v>
      </c>
    </row>
    <row r="287" spans="1:9" x14ac:dyDescent="0.3">
      <c r="A287">
        <v>4</v>
      </c>
      <c r="B287" t="s">
        <v>385</v>
      </c>
      <c r="C287" t="s">
        <v>64</v>
      </c>
      <c r="D287">
        <v>1814</v>
      </c>
      <c r="E287">
        <v>4.7</v>
      </c>
      <c r="F287" t="s">
        <v>240</v>
      </c>
      <c r="G287">
        <v>936</v>
      </c>
      <c r="H287">
        <v>3.1</v>
      </c>
      <c r="I287" t="s">
        <v>230</v>
      </c>
    </row>
    <row r="288" spans="1:9" x14ac:dyDescent="0.3">
      <c r="A288">
        <v>4</v>
      </c>
      <c r="B288" t="s">
        <v>126</v>
      </c>
      <c r="C288" t="s">
        <v>64</v>
      </c>
      <c r="D288">
        <v>2748</v>
      </c>
      <c r="E288">
        <v>6.6</v>
      </c>
      <c r="F288" t="s">
        <v>241</v>
      </c>
      <c r="G288">
        <v>2075</v>
      </c>
      <c r="H288">
        <v>6.9</v>
      </c>
      <c r="I288" t="s">
        <v>241</v>
      </c>
    </row>
    <row r="289" spans="1:9" x14ac:dyDescent="0.3">
      <c r="A289">
        <v>4</v>
      </c>
      <c r="B289" t="s">
        <v>127</v>
      </c>
      <c r="C289" t="s">
        <v>64</v>
      </c>
      <c r="D289">
        <v>3108</v>
      </c>
      <c r="E289">
        <v>7.9</v>
      </c>
      <c r="F289" t="s">
        <v>241</v>
      </c>
      <c r="G289">
        <v>2225</v>
      </c>
      <c r="H289">
        <v>7.5</v>
      </c>
      <c r="I289" t="s">
        <v>241</v>
      </c>
    </row>
    <row r="290" spans="1:9" x14ac:dyDescent="0.3">
      <c r="A290">
        <v>4</v>
      </c>
      <c r="B290" t="s">
        <v>386</v>
      </c>
      <c r="C290" t="s">
        <v>64</v>
      </c>
      <c r="D290">
        <v>2543</v>
      </c>
      <c r="E290">
        <v>6.2</v>
      </c>
      <c r="F290" t="s">
        <v>237</v>
      </c>
      <c r="G290">
        <v>1969</v>
      </c>
      <c r="H290">
        <v>6.6</v>
      </c>
      <c r="I290" t="s">
        <v>241</v>
      </c>
    </row>
    <row r="291" spans="1:9" x14ac:dyDescent="0.3">
      <c r="A291">
        <v>4</v>
      </c>
      <c r="B291" t="s">
        <v>387</v>
      </c>
      <c r="C291" t="s">
        <v>64</v>
      </c>
      <c r="D291">
        <v>3297</v>
      </c>
      <c r="E291">
        <v>7.6</v>
      </c>
      <c r="F291" t="s">
        <v>241</v>
      </c>
      <c r="G291">
        <v>2249</v>
      </c>
      <c r="H291">
        <v>7.6</v>
      </c>
      <c r="I291" t="s">
        <v>241</v>
      </c>
    </row>
    <row r="292" spans="1:9" x14ac:dyDescent="0.3">
      <c r="A292">
        <v>4</v>
      </c>
      <c r="B292" t="s">
        <v>128</v>
      </c>
      <c r="C292" t="s">
        <v>64</v>
      </c>
      <c r="D292">
        <v>3407</v>
      </c>
      <c r="E292">
        <v>8.1999999999999993</v>
      </c>
      <c r="F292" t="s">
        <v>241</v>
      </c>
      <c r="G292">
        <v>2211</v>
      </c>
      <c r="H292">
        <v>7.4</v>
      </c>
      <c r="I292" t="s">
        <v>241</v>
      </c>
    </row>
    <row r="293" spans="1:9" x14ac:dyDescent="0.3">
      <c r="A293">
        <v>6</v>
      </c>
      <c r="B293" t="s">
        <v>181</v>
      </c>
      <c r="C293" t="s">
        <v>64</v>
      </c>
      <c r="D293">
        <v>1890</v>
      </c>
      <c r="E293">
        <v>5</v>
      </c>
      <c r="F293" t="s">
        <v>240</v>
      </c>
    </row>
    <row r="294" spans="1:9" x14ac:dyDescent="0.3">
      <c r="A294">
        <v>5</v>
      </c>
      <c r="B294" t="s">
        <v>182</v>
      </c>
      <c r="C294" t="s">
        <v>64</v>
      </c>
      <c r="D294">
        <v>3872</v>
      </c>
      <c r="E294">
        <v>7.3</v>
      </c>
      <c r="F294" t="s">
        <v>241</v>
      </c>
      <c r="G294">
        <v>2633</v>
      </c>
      <c r="H294">
        <v>7.1</v>
      </c>
      <c r="I294" t="s">
        <v>241</v>
      </c>
    </row>
    <row r="295" spans="1:9" x14ac:dyDescent="0.3">
      <c r="A295">
        <v>4</v>
      </c>
      <c r="B295" t="s">
        <v>129</v>
      </c>
      <c r="C295" t="s">
        <v>64</v>
      </c>
      <c r="D295">
        <v>3366</v>
      </c>
      <c r="E295">
        <v>8</v>
      </c>
      <c r="F295" t="s">
        <v>241</v>
      </c>
      <c r="G295">
        <v>2132</v>
      </c>
      <c r="H295">
        <v>7.2</v>
      </c>
      <c r="I295" t="s">
        <v>241</v>
      </c>
    </row>
    <row r="296" spans="1:9" x14ac:dyDescent="0.3">
      <c r="A296">
        <v>3</v>
      </c>
      <c r="B296" t="s">
        <v>375</v>
      </c>
      <c r="C296" t="s">
        <v>64</v>
      </c>
      <c r="D296">
        <v>2818</v>
      </c>
      <c r="E296">
        <v>7.4</v>
      </c>
      <c r="F296" t="s">
        <v>241</v>
      </c>
      <c r="G296">
        <v>1908</v>
      </c>
      <c r="H296">
        <v>6.4</v>
      </c>
      <c r="I296" t="s">
        <v>237</v>
      </c>
    </row>
    <row r="297" spans="1:9" x14ac:dyDescent="0.3">
      <c r="A297">
        <v>6</v>
      </c>
      <c r="B297" t="s">
        <v>130</v>
      </c>
      <c r="C297" t="s">
        <v>64</v>
      </c>
      <c r="D297">
        <v>1479</v>
      </c>
      <c r="E297">
        <v>3.8</v>
      </c>
      <c r="F297" t="s">
        <v>230</v>
      </c>
    </row>
    <row r="298" spans="1:9" x14ac:dyDescent="0.3">
      <c r="A298">
        <v>4</v>
      </c>
      <c r="B298" t="s">
        <v>388</v>
      </c>
      <c r="C298" t="s">
        <v>64</v>
      </c>
      <c r="D298">
        <v>2967</v>
      </c>
      <c r="E298">
        <v>6.8</v>
      </c>
      <c r="F298" t="s">
        <v>241</v>
      </c>
      <c r="G298">
        <v>1567</v>
      </c>
      <c r="H298">
        <v>5.2</v>
      </c>
      <c r="I298" t="s">
        <v>240</v>
      </c>
    </row>
    <row r="299" spans="1:9" x14ac:dyDescent="0.3">
      <c r="A299">
        <v>4</v>
      </c>
      <c r="B299" t="s">
        <v>389</v>
      </c>
      <c r="C299" t="s">
        <v>64</v>
      </c>
      <c r="D299">
        <v>2698</v>
      </c>
      <c r="E299">
        <v>6.6</v>
      </c>
      <c r="F299" t="s">
        <v>241</v>
      </c>
      <c r="G299">
        <v>2126</v>
      </c>
      <c r="H299">
        <v>7.1</v>
      </c>
      <c r="I299" t="s">
        <v>241</v>
      </c>
    </row>
    <row r="300" spans="1:9" x14ac:dyDescent="0.3">
      <c r="A300">
        <v>5</v>
      </c>
      <c r="B300" t="s">
        <v>436</v>
      </c>
      <c r="C300" t="s">
        <v>64</v>
      </c>
      <c r="D300">
        <v>3116</v>
      </c>
      <c r="E300">
        <v>5.8</v>
      </c>
      <c r="F300" t="s">
        <v>237</v>
      </c>
      <c r="G300">
        <v>2348</v>
      </c>
      <c r="H300">
        <v>6.3</v>
      </c>
      <c r="I300" t="s">
        <v>237</v>
      </c>
    </row>
    <row r="301" spans="1:9" x14ac:dyDescent="0.3">
      <c r="A301">
        <v>5</v>
      </c>
      <c r="B301" t="s">
        <v>131</v>
      </c>
      <c r="C301" t="s">
        <v>64</v>
      </c>
      <c r="D301">
        <v>3006</v>
      </c>
      <c r="E301">
        <v>5.6</v>
      </c>
      <c r="F301" t="s">
        <v>237</v>
      </c>
      <c r="G301">
        <v>2581</v>
      </c>
      <c r="H301">
        <v>6.9</v>
      </c>
      <c r="I301" t="s">
        <v>241</v>
      </c>
    </row>
    <row r="302" spans="1:9" x14ac:dyDescent="0.3">
      <c r="A302">
        <v>4</v>
      </c>
      <c r="B302" t="s">
        <v>132</v>
      </c>
      <c r="C302" t="s">
        <v>64</v>
      </c>
      <c r="D302">
        <v>3255</v>
      </c>
      <c r="E302">
        <v>7.3</v>
      </c>
      <c r="F302" t="s">
        <v>241</v>
      </c>
      <c r="G302">
        <v>2263</v>
      </c>
      <c r="H302">
        <v>7.5</v>
      </c>
      <c r="I302" t="s">
        <v>241</v>
      </c>
    </row>
    <row r="303" spans="1:9" x14ac:dyDescent="0.3">
      <c r="A303">
        <v>4</v>
      </c>
      <c r="B303" t="s">
        <v>133</v>
      </c>
      <c r="C303" t="s">
        <v>64</v>
      </c>
      <c r="D303">
        <v>2613</v>
      </c>
      <c r="E303">
        <v>5.7</v>
      </c>
      <c r="F303" t="s">
        <v>237</v>
      </c>
      <c r="G303">
        <v>1302</v>
      </c>
      <c r="H303">
        <v>4.4000000000000004</v>
      </c>
      <c r="I303" t="s">
        <v>240</v>
      </c>
    </row>
    <row r="304" spans="1:9" x14ac:dyDescent="0.3">
      <c r="A304">
        <v>3</v>
      </c>
      <c r="B304" t="s">
        <v>134</v>
      </c>
      <c r="C304" t="s">
        <v>64</v>
      </c>
      <c r="D304">
        <v>3664</v>
      </c>
      <c r="E304">
        <v>8.8000000000000007</v>
      </c>
      <c r="F304" t="s">
        <v>241</v>
      </c>
      <c r="G304">
        <v>2198</v>
      </c>
      <c r="H304">
        <v>7.4</v>
      </c>
      <c r="I304" t="s">
        <v>241</v>
      </c>
    </row>
    <row r="305" spans="1:9" x14ac:dyDescent="0.3">
      <c r="A305">
        <v>5</v>
      </c>
      <c r="B305" t="s">
        <v>135</v>
      </c>
      <c r="C305" t="s">
        <v>64</v>
      </c>
      <c r="D305">
        <v>3928</v>
      </c>
      <c r="E305">
        <v>7.3</v>
      </c>
      <c r="F305" t="s">
        <v>241</v>
      </c>
      <c r="G305">
        <v>2630</v>
      </c>
      <c r="H305">
        <v>7.1</v>
      </c>
      <c r="I305" t="s">
        <v>241</v>
      </c>
    </row>
    <row r="306" spans="1:9" x14ac:dyDescent="0.3">
      <c r="A306">
        <v>7</v>
      </c>
      <c r="B306" t="s">
        <v>528</v>
      </c>
      <c r="C306" t="s">
        <v>475</v>
      </c>
      <c r="D306">
        <v>272</v>
      </c>
      <c r="E306">
        <v>1</v>
      </c>
      <c r="F306" t="s">
        <v>236</v>
      </c>
    </row>
    <row r="307" spans="1:9" x14ac:dyDescent="0.3">
      <c r="A307">
        <v>7</v>
      </c>
      <c r="B307" t="s">
        <v>529</v>
      </c>
      <c r="C307" t="s">
        <v>475</v>
      </c>
      <c r="D307">
        <v>0</v>
      </c>
      <c r="E307">
        <v>0</v>
      </c>
      <c r="F307" t="s">
        <v>236</v>
      </c>
    </row>
    <row r="308" spans="1:9" x14ac:dyDescent="0.3">
      <c r="A308">
        <v>7</v>
      </c>
      <c r="B308" t="s">
        <v>530</v>
      </c>
      <c r="C308" t="s">
        <v>475</v>
      </c>
      <c r="D308">
        <v>105</v>
      </c>
      <c r="E308">
        <v>0.4</v>
      </c>
      <c r="F308" t="s">
        <v>236</v>
      </c>
    </row>
    <row r="309" spans="1:9" x14ac:dyDescent="0.3">
      <c r="A309">
        <v>7</v>
      </c>
      <c r="B309" t="s">
        <v>531</v>
      </c>
      <c r="C309" t="s">
        <v>475</v>
      </c>
      <c r="D309">
        <v>0</v>
      </c>
      <c r="E309">
        <v>0</v>
      </c>
      <c r="F309" t="s">
        <v>236</v>
      </c>
    </row>
    <row r="310" spans="1:9" x14ac:dyDescent="0.3">
      <c r="A310">
        <v>7</v>
      </c>
      <c r="B310" t="s">
        <v>532</v>
      </c>
      <c r="C310" t="s">
        <v>475</v>
      </c>
      <c r="D310">
        <v>240</v>
      </c>
      <c r="E310">
        <v>0.9</v>
      </c>
      <c r="F310" t="s">
        <v>236</v>
      </c>
    </row>
    <row r="311" spans="1:9" x14ac:dyDescent="0.3">
      <c r="A311">
        <v>7</v>
      </c>
      <c r="B311" t="s">
        <v>533</v>
      </c>
      <c r="C311" t="s">
        <v>475</v>
      </c>
      <c r="D311">
        <v>0</v>
      </c>
      <c r="E311">
        <v>0</v>
      </c>
      <c r="F311" t="s">
        <v>236</v>
      </c>
    </row>
    <row r="312" spans="1:9" x14ac:dyDescent="0.3">
      <c r="A312">
        <v>7</v>
      </c>
      <c r="B312" t="s">
        <v>534</v>
      </c>
      <c r="C312" t="s">
        <v>475</v>
      </c>
      <c r="D312">
        <v>135</v>
      </c>
      <c r="E312">
        <v>0.5</v>
      </c>
      <c r="F312" t="s">
        <v>236</v>
      </c>
    </row>
    <row r="313" spans="1:9" x14ac:dyDescent="0.3">
      <c r="A313">
        <v>6</v>
      </c>
      <c r="B313" t="s">
        <v>474</v>
      </c>
      <c r="C313" t="s">
        <v>475</v>
      </c>
      <c r="D313">
        <v>842</v>
      </c>
      <c r="E313">
        <v>2.2000000000000002</v>
      </c>
      <c r="F313" t="s">
        <v>244</v>
      </c>
    </row>
    <row r="314" spans="1:9" x14ac:dyDescent="0.3">
      <c r="A314">
        <v>7</v>
      </c>
      <c r="B314" t="s">
        <v>535</v>
      </c>
      <c r="C314" t="s">
        <v>475</v>
      </c>
      <c r="D314">
        <v>91</v>
      </c>
      <c r="E314">
        <v>0.3</v>
      </c>
      <c r="F314" t="s">
        <v>236</v>
      </c>
    </row>
    <row r="315" spans="1:9" x14ac:dyDescent="0.3">
      <c r="A315">
        <v>7</v>
      </c>
      <c r="B315" t="s">
        <v>536</v>
      </c>
      <c r="C315" t="s">
        <v>475</v>
      </c>
      <c r="D315">
        <v>379</v>
      </c>
      <c r="E315">
        <v>1.4</v>
      </c>
      <c r="F315" t="s">
        <v>244</v>
      </c>
    </row>
    <row r="316" spans="1:9" x14ac:dyDescent="0.3">
      <c r="A316">
        <v>7</v>
      </c>
      <c r="B316" t="s">
        <v>537</v>
      </c>
      <c r="C316" t="s">
        <v>475</v>
      </c>
      <c r="D316">
        <v>8</v>
      </c>
      <c r="E316">
        <v>0</v>
      </c>
      <c r="F316" t="s">
        <v>236</v>
      </c>
    </row>
    <row r="317" spans="1:9" x14ac:dyDescent="0.3">
      <c r="A317">
        <v>7</v>
      </c>
      <c r="B317" t="s">
        <v>538</v>
      </c>
      <c r="C317" t="s">
        <v>475</v>
      </c>
      <c r="D317">
        <v>75</v>
      </c>
      <c r="E317">
        <v>0.3</v>
      </c>
      <c r="F317" t="s">
        <v>236</v>
      </c>
    </row>
    <row r="318" spans="1:9" x14ac:dyDescent="0.3">
      <c r="A318">
        <v>7</v>
      </c>
      <c r="B318" t="s">
        <v>539</v>
      </c>
      <c r="C318" t="s">
        <v>475</v>
      </c>
      <c r="D318">
        <v>163</v>
      </c>
      <c r="E318">
        <v>0.6</v>
      </c>
      <c r="F318" t="s">
        <v>236</v>
      </c>
    </row>
    <row r="319" spans="1:9" x14ac:dyDescent="0.3">
      <c r="A319">
        <v>7</v>
      </c>
      <c r="B319" t="s">
        <v>540</v>
      </c>
      <c r="C319" t="s">
        <v>475</v>
      </c>
      <c r="D319">
        <v>151</v>
      </c>
      <c r="E319">
        <v>0.6</v>
      </c>
      <c r="F319" t="s">
        <v>236</v>
      </c>
    </row>
    <row r="320" spans="1:9" x14ac:dyDescent="0.3">
      <c r="A320">
        <v>6</v>
      </c>
      <c r="B320" t="s">
        <v>476</v>
      </c>
      <c r="C320" t="s">
        <v>475</v>
      </c>
      <c r="D320">
        <v>648</v>
      </c>
      <c r="E320">
        <v>1.8</v>
      </c>
      <c r="F320" t="s">
        <v>244</v>
      </c>
    </row>
    <row r="321" spans="1:6" x14ac:dyDescent="0.3">
      <c r="A321">
        <v>6</v>
      </c>
      <c r="B321" t="s">
        <v>477</v>
      </c>
      <c r="C321" t="s">
        <v>475</v>
      </c>
      <c r="D321">
        <v>10</v>
      </c>
      <c r="E321">
        <v>0</v>
      </c>
      <c r="F321" t="s">
        <v>236</v>
      </c>
    </row>
    <row r="322" spans="1:6" x14ac:dyDescent="0.3">
      <c r="A322">
        <v>6</v>
      </c>
      <c r="B322" t="s">
        <v>478</v>
      </c>
      <c r="C322" t="s">
        <v>475</v>
      </c>
      <c r="D322">
        <v>323</v>
      </c>
      <c r="E322">
        <v>0.8</v>
      </c>
      <c r="F322" t="s">
        <v>236</v>
      </c>
    </row>
    <row r="323" spans="1:6" x14ac:dyDescent="0.3">
      <c r="A323">
        <v>6</v>
      </c>
      <c r="B323" t="s">
        <v>479</v>
      </c>
      <c r="C323" t="s">
        <v>475</v>
      </c>
      <c r="D323">
        <v>395</v>
      </c>
      <c r="E323">
        <v>1.1000000000000001</v>
      </c>
      <c r="F323" t="s">
        <v>244</v>
      </c>
    </row>
    <row r="324" spans="1:6" x14ac:dyDescent="0.3">
      <c r="A324">
        <v>6</v>
      </c>
      <c r="B324" t="s">
        <v>480</v>
      </c>
      <c r="C324" t="s">
        <v>475</v>
      </c>
      <c r="D324">
        <v>412</v>
      </c>
      <c r="E324">
        <v>1.1000000000000001</v>
      </c>
      <c r="F324" t="s">
        <v>244</v>
      </c>
    </row>
    <row r="325" spans="1:6" x14ac:dyDescent="0.3">
      <c r="A325">
        <v>6</v>
      </c>
      <c r="B325" t="s">
        <v>481</v>
      </c>
      <c r="C325" t="s">
        <v>475</v>
      </c>
      <c r="D325">
        <v>526</v>
      </c>
      <c r="E325">
        <v>1.2</v>
      </c>
      <c r="F325" t="s">
        <v>244</v>
      </c>
    </row>
    <row r="326" spans="1:6" x14ac:dyDescent="0.3">
      <c r="A326">
        <v>6</v>
      </c>
      <c r="B326" t="s">
        <v>482</v>
      </c>
      <c r="C326" t="s">
        <v>475</v>
      </c>
      <c r="D326">
        <v>46</v>
      </c>
      <c r="E326">
        <v>0.1</v>
      </c>
      <c r="F326" t="s">
        <v>236</v>
      </c>
    </row>
    <row r="327" spans="1:6" x14ac:dyDescent="0.3">
      <c r="A327">
        <v>6</v>
      </c>
      <c r="B327" t="s">
        <v>483</v>
      </c>
      <c r="C327" t="s">
        <v>475</v>
      </c>
      <c r="D327">
        <v>321</v>
      </c>
      <c r="E327">
        <v>0.8</v>
      </c>
      <c r="F327" t="s">
        <v>236</v>
      </c>
    </row>
    <row r="328" spans="1:6" x14ac:dyDescent="0.3">
      <c r="A328">
        <v>7</v>
      </c>
      <c r="B328" t="s">
        <v>541</v>
      </c>
      <c r="C328" t="s">
        <v>475</v>
      </c>
      <c r="D328">
        <v>259</v>
      </c>
      <c r="E328">
        <v>1</v>
      </c>
      <c r="F328" t="s">
        <v>236</v>
      </c>
    </row>
    <row r="329" spans="1:6" x14ac:dyDescent="0.3">
      <c r="A329">
        <v>6</v>
      </c>
      <c r="B329" t="s">
        <v>484</v>
      </c>
      <c r="C329" t="s">
        <v>475</v>
      </c>
      <c r="D329">
        <v>602</v>
      </c>
      <c r="E329">
        <v>1.6</v>
      </c>
      <c r="F329" t="s">
        <v>244</v>
      </c>
    </row>
    <row r="330" spans="1:6" x14ac:dyDescent="0.3">
      <c r="A330">
        <v>7</v>
      </c>
      <c r="B330" t="s">
        <v>542</v>
      </c>
      <c r="C330" t="s">
        <v>475</v>
      </c>
      <c r="D330">
        <v>466</v>
      </c>
      <c r="E330">
        <v>1.8</v>
      </c>
      <c r="F330" t="s">
        <v>244</v>
      </c>
    </row>
    <row r="331" spans="1:6" x14ac:dyDescent="0.3">
      <c r="A331">
        <v>6</v>
      </c>
      <c r="B331" t="s">
        <v>485</v>
      </c>
      <c r="C331" t="s">
        <v>475</v>
      </c>
      <c r="D331">
        <v>576</v>
      </c>
      <c r="E331">
        <v>1.5</v>
      </c>
      <c r="F331" t="s">
        <v>244</v>
      </c>
    </row>
    <row r="332" spans="1:6" x14ac:dyDescent="0.3">
      <c r="A332">
        <v>6</v>
      </c>
      <c r="B332" t="s">
        <v>486</v>
      </c>
      <c r="C332" t="s">
        <v>475</v>
      </c>
      <c r="D332">
        <v>592</v>
      </c>
      <c r="E332">
        <v>1.5</v>
      </c>
      <c r="F332" t="s">
        <v>244</v>
      </c>
    </row>
    <row r="333" spans="1:6" x14ac:dyDescent="0.3">
      <c r="A333">
        <v>7</v>
      </c>
      <c r="B333" t="s">
        <v>543</v>
      </c>
      <c r="C333" t="s">
        <v>475</v>
      </c>
      <c r="D333">
        <v>140</v>
      </c>
      <c r="E333">
        <v>0.5</v>
      </c>
      <c r="F333" t="s">
        <v>236</v>
      </c>
    </row>
    <row r="334" spans="1:6" x14ac:dyDescent="0.3">
      <c r="A334">
        <v>7</v>
      </c>
      <c r="B334" t="s">
        <v>544</v>
      </c>
      <c r="C334" t="s">
        <v>475</v>
      </c>
      <c r="D334">
        <v>351</v>
      </c>
      <c r="E334">
        <v>1.3</v>
      </c>
      <c r="F334" t="s">
        <v>244</v>
      </c>
    </row>
    <row r="335" spans="1:6" x14ac:dyDescent="0.3">
      <c r="A335">
        <v>7</v>
      </c>
      <c r="B335" t="s">
        <v>545</v>
      </c>
      <c r="C335" t="s">
        <v>475</v>
      </c>
      <c r="D335">
        <v>369</v>
      </c>
      <c r="E335">
        <v>1.4</v>
      </c>
      <c r="F335" t="s">
        <v>244</v>
      </c>
    </row>
    <row r="336" spans="1:6" x14ac:dyDescent="0.3">
      <c r="A336">
        <v>7</v>
      </c>
      <c r="B336" t="s">
        <v>546</v>
      </c>
      <c r="C336" t="s">
        <v>475</v>
      </c>
      <c r="D336">
        <v>296</v>
      </c>
      <c r="E336">
        <v>1.1000000000000001</v>
      </c>
      <c r="F336" t="s">
        <v>244</v>
      </c>
    </row>
    <row r="337" spans="1:9" x14ac:dyDescent="0.3">
      <c r="A337">
        <v>7</v>
      </c>
      <c r="B337" t="s">
        <v>547</v>
      </c>
      <c r="C337" t="s">
        <v>475</v>
      </c>
      <c r="D337">
        <v>0</v>
      </c>
      <c r="E337">
        <v>0</v>
      </c>
      <c r="F337" t="s">
        <v>236</v>
      </c>
    </row>
    <row r="338" spans="1:9" x14ac:dyDescent="0.3">
      <c r="A338">
        <v>7</v>
      </c>
      <c r="B338" t="s">
        <v>548</v>
      </c>
      <c r="C338" t="s">
        <v>475</v>
      </c>
      <c r="D338">
        <v>345</v>
      </c>
      <c r="E338">
        <v>1.3</v>
      </c>
      <c r="F338" t="s">
        <v>244</v>
      </c>
    </row>
    <row r="339" spans="1:9" x14ac:dyDescent="0.3">
      <c r="A339">
        <v>7</v>
      </c>
      <c r="B339" t="s">
        <v>549</v>
      </c>
      <c r="C339" t="s">
        <v>475</v>
      </c>
      <c r="D339">
        <v>69</v>
      </c>
      <c r="E339">
        <v>0.3</v>
      </c>
      <c r="F339" t="s">
        <v>236</v>
      </c>
    </row>
    <row r="340" spans="1:9" x14ac:dyDescent="0.3">
      <c r="A340">
        <v>7</v>
      </c>
      <c r="B340" t="s">
        <v>550</v>
      </c>
      <c r="C340" t="s">
        <v>475</v>
      </c>
      <c r="D340">
        <v>543</v>
      </c>
      <c r="E340">
        <v>2.1</v>
      </c>
      <c r="F340" t="s">
        <v>244</v>
      </c>
    </row>
    <row r="341" spans="1:9" x14ac:dyDescent="0.3">
      <c r="A341">
        <v>6</v>
      </c>
      <c r="B341" t="s">
        <v>487</v>
      </c>
      <c r="C341" t="s">
        <v>475</v>
      </c>
      <c r="D341">
        <v>1099</v>
      </c>
      <c r="E341">
        <v>2.8</v>
      </c>
      <c r="F341" t="s">
        <v>230</v>
      </c>
    </row>
    <row r="342" spans="1:9" x14ac:dyDescent="0.3">
      <c r="A342">
        <v>7</v>
      </c>
      <c r="B342" t="s">
        <v>551</v>
      </c>
      <c r="C342" t="s">
        <v>475</v>
      </c>
      <c r="D342">
        <v>113</v>
      </c>
      <c r="E342">
        <v>0.4</v>
      </c>
      <c r="F342" t="s">
        <v>236</v>
      </c>
    </row>
    <row r="343" spans="1:9" x14ac:dyDescent="0.3">
      <c r="A343">
        <v>7</v>
      </c>
      <c r="B343" t="s">
        <v>552</v>
      </c>
      <c r="C343" t="s">
        <v>475</v>
      </c>
      <c r="D343">
        <v>11</v>
      </c>
      <c r="E343">
        <v>0</v>
      </c>
      <c r="F343" t="s">
        <v>236</v>
      </c>
    </row>
    <row r="344" spans="1:9" x14ac:dyDescent="0.3">
      <c r="A344">
        <v>7</v>
      </c>
      <c r="B344" t="s">
        <v>553</v>
      </c>
      <c r="C344" t="s">
        <v>475</v>
      </c>
      <c r="D344">
        <v>880</v>
      </c>
      <c r="E344">
        <v>3.3</v>
      </c>
      <c r="F344" t="s">
        <v>230</v>
      </c>
    </row>
    <row r="345" spans="1:9" x14ac:dyDescent="0.3">
      <c r="A345">
        <v>7</v>
      </c>
      <c r="B345" t="s">
        <v>554</v>
      </c>
      <c r="C345" t="s">
        <v>475</v>
      </c>
      <c r="D345">
        <v>91</v>
      </c>
      <c r="E345">
        <v>0.3</v>
      </c>
      <c r="F345" t="s">
        <v>236</v>
      </c>
    </row>
    <row r="346" spans="1:9" x14ac:dyDescent="0.3">
      <c r="A346">
        <v>7</v>
      </c>
      <c r="B346" t="s">
        <v>555</v>
      </c>
      <c r="C346" t="s">
        <v>475</v>
      </c>
      <c r="D346">
        <v>0</v>
      </c>
      <c r="E346">
        <v>0</v>
      </c>
      <c r="F346" t="s">
        <v>236</v>
      </c>
    </row>
    <row r="347" spans="1:9" x14ac:dyDescent="0.3">
      <c r="A347">
        <v>7</v>
      </c>
      <c r="B347" t="s">
        <v>556</v>
      </c>
      <c r="C347" t="s">
        <v>475</v>
      </c>
      <c r="D347">
        <v>0</v>
      </c>
      <c r="E347">
        <v>0</v>
      </c>
      <c r="F347" t="s">
        <v>236</v>
      </c>
    </row>
    <row r="348" spans="1:9" x14ac:dyDescent="0.3">
      <c r="A348">
        <v>5</v>
      </c>
      <c r="B348" t="s">
        <v>437</v>
      </c>
      <c r="C348" t="s">
        <v>64</v>
      </c>
      <c r="D348">
        <v>4261</v>
      </c>
      <c r="E348">
        <v>8</v>
      </c>
      <c r="F348" t="s">
        <v>241</v>
      </c>
      <c r="G348">
        <v>2470</v>
      </c>
      <c r="H348">
        <v>6.7</v>
      </c>
      <c r="I348" t="s">
        <v>241</v>
      </c>
    </row>
    <row r="349" spans="1:9" x14ac:dyDescent="0.3">
      <c r="A349">
        <v>5</v>
      </c>
      <c r="B349" t="s">
        <v>183</v>
      </c>
      <c r="C349" t="s">
        <v>64</v>
      </c>
      <c r="D349">
        <v>3259</v>
      </c>
      <c r="E349">
        <v>6.1</v>
      </c>
      <c r="F349" t="s">
        <v>237</v>
      </c>
      <c r="G349">
        <v>2483</v>
      </c>
      <c r="H349">
        <v>6.7</v>
      </c>
      <c r="I349" t="s">
        <v>241</v>
      </c>
    </row>
    <row r="350" spans="1:9" x14ac:dyDescent="0.3">
      <c r="A350">
        <v>4</v>
      </c>
      <c r="B350" t="s">
        <v>390</v>
      </c>
      <c r="C350" t="s">
        <v>235</v>
      </c>
      <c r="D350">
        <v>508</v>
      </c>
      <c r="E350">
        <v>0.9</v>
      </c>
      <c r="F350" t="s">
        <v>236</v>
      </c>
      <c r="G350">
        <v>244</v>
      </c>
      <c r="H350">
        <v>0.8</v>
      </c>
      <c r="I350" t="s">
        <v>236</v>
      </c>
    </row>
    <row r="351" spans="1:9" x14ac:dyDescent="0.3">
      <c r="A351">
        <v>4</v>
      </c>
      <c r="B351" t="s">
        <v>391</v>
      </c>
      <c r="C351" t="s">
        <v>235</v>
      </c>
      <c r="D351">
        <v>242</v>
      </c>
      <c r="E351">
        <v>0.5</v>
      </c>
      <c r="F351" t="s">
        <v>236</v>
      </c>
      <c r="G351">
        <v>232</v>
      </c>
      <c r="H351">
        <v>0.8</v>
      </c>
      <c r="I351" t="s">
        <v>236</v>
      </c>
    </row>
    <row r="352" spans="1:9" x14ac:dyDescent="0.3">
      <c r="A352">
        <v>4</v>
      </c>
      <c r="B352" t="s">
        <v>392</v>
      </c>
      <c r="C352" t="s">
        <v>235</v>
      </c>
      <c r="D352">
        <v>1721</v>
      </c>
      <c r="E352">
        <v>4.0999999999999996</v>
      </c>
      <c r="F352" t="s">
        <v>240</v>
      </c>
      <c r="G352">
        <v>1042</v>
      </c>
      <c r="H352">
        <v>3.4</v>
      </c>
      <c r="I352" t="s">
        <v>230</v>
      </c>
    </row>
    <row r="353" spans="1:9" x14ac:dyDescent="0.3">
      <c r="A353">
        <v>4</v>
      </c>
      <c r="B353" t="s">
        <v>393</v>
      </c>
      <c r="C353" t="s">
        <v>235</v>
      </c>
      <c r="D353">
        <v>2301</v>
      </c>
      <c r="E353">
        <v>5.8</v>
      </c>
      <c r="F353" t="s">
        <v>237</v>
      </c>
      <c r="G353">
        <v>1433</v>
      </c>
      <c r="H353">
        <v>4.8</v>
      </c>
      <c r="I353" t="s">
        <v>240</v>
      </c>
    </row>
    <row r="354" spans="1:9" x14ac:dyDescent="0.3">
      <c r="A354">
        <v>4</v>
      </c>
      <c r="B354" t="s">
        <v>394</v>
      </c>
      <c r="C354" t="s">
        <v>235</v>
      </c>
      <c r="D354">
        <v>622</v>
      </c>
      <c r="E354">
        <v>1.3</v>
      </c>
      <c r="F354" t="s">
        <v>244</v>
      </c>
      <c r="G354">
        <v>469</v>
      </c>
      <c r="H354">
        <v>1.5</v>
      </c>
      <c r="I354" t="s">
        <v>244</v>
      </c>
    </row>
    <row r="355" spans="1:9" x14ac:dyDescent="0.3">
      <c r="A355">
        <v>4</v>
      </c>
      <c r="B355" t="s">
        <v>395</v>
      </c>
      <c r="C355" t="s">
        <v>235</v>
      </c>
      <c r="D355">
        <v>410</v>
      </c>
      <c r="E355">
        <v>0.8</v>
      </c>
      <c r="F355" t="s">
        <v>236</v>
      </c>
      <c r="G355">
        <v>267</v>
      </c>
      <c r="H355">
        <v>0.9</v>
      </c>
      <c r="I355" t="s">
        <v>236</v>
      </c>
    </row>
    <row r="356" spans="1:9" x14ac:dyDescent="0.3">
      <c r="A356">
        <v>4</v>
      </c>
      <c r="B356" t="s">
        <v>396</v>
      </c>
      <c r="C356" t="s">
        <v>235</v>
      </c>
      <c r="D356">
        <v>302</v>
      </c>
      <c r="E356">
        <v>0.6</v>
      </c>
      <c r="F356" t="s">
        <v>236</v>
      </c>
      <c r="G356">
        <v>436</v>
      </c>
      <c r="H356">
        <v>1.4</v>
      </c>
      <c r="I356" t="s">
        <v>244</v>
      </c>
    </row>
    <row r="357" spans="1:9" x14ac:dyDescent="0.3">
      <c r="A357">
        <v>4</v>
      </c>
      <c r="B357" t="s">
        <v>397</v>
      </c>
      <c r="C357" t="s">
        <v>235</v>
      </c>
      <c r="D357">
        <v>286</v>
      </c>
      <c r="E357">
        <v>0.5</v>
      </c>
      <c r="F357" t="s">
        <v>236</v>
      </c>
      <c r="G357">
        <v>238</v>
      </c>
      <c r="H357">
        <v>0.8</v>
      </c>
      <c r="I357" t="s">
        <v>236</v>
      </c>
    </row>
    <row r="358" spans="1:9" x14ac:dyDescent="0.3">
      <c r="A358">
        <v>2</v>
      </c>
      <c r="B358" t="s">
        <v>318</v>
      </c>
      <c r="C358" t="s">
        <v>235</v>
      </c>
      <c r="D358">
        <v>746</v>
      </c>
      <c r="E358">
        <v>3.8</v>
      </c>
      <c r="F358" t="s">
        <v>230</v>
      </c>
      <c r="G358">
        <v>302</v>
      </c>
      <c r="H358">
        <v>1</v>
      </c>
      <c r="I358" t="s">
        <v>236</v>
      </c>
    </row>
    <row r="359" spans="1:9" x14ac:dyDescent="0.3">
      <c r="A359">
        <v>2</v>
      </c>
      <c r="B359" t="s">
        <v>319</v>
      </c>
      <c r="C359" t="s">
        <v>235</v>
      </c>
      <c r="D359">
        <v>1298</v>
      </c>
      <c r="E359">
        <v>6.7</v>
      </c>
      <c r="F359" t="s">
        <v>241</v>
      </c>
      <c r="G359">
        <v>503</v>
      </c>
      <c r="H359">
        <v>1.6</v>
      </c>
      <c r="I359" t="s">
        <v>244</v>
      </c>
    </row>
    <row r="360" spans="1:9" x14ac:dyDescent="0.3">
      <c r="A360">
        <v>2</v>
      </c>
      <c r="B360" t="s">
        <v>320</v>
      </c>
      <c r="C360" t="s">
        <v>235</v>
      </c>
      <c r="D360">
        <v>776</v>
      </c>
      <c r="E360">
        <v>4</v>
      </c>
      <c r="F360" t="s">
        <v>230</v>
      </c>
      <c r="G360">
        <v>236</v>
      </c>
      <c r="H360">
        <v>0.8</v>
      </c>
      <c r="I360" t="s">
        <v>236</v>
      </c>
    </row>
    <row r="361" spans="1:9" x14ac:dyDescent="0.3">
      <c r="A361">
        <v>2</v>
      </c>
      <c r="B361" t="s">
        <v>321</v>
      </c>
      <c r="C361" t="s">
        <v>235</v>
      </c>
      <c r="D361">
        <v>1121</v>
      </c>
      <c r="E361">
        <v>5.7</v>
      </c>
      <c r="F361" t="s">
        <v>237</v>
      </c>
      <c r="G361">
        <v>954</v>
      </c>
      <c r="H361">
        <v>3.1</v>
      </c>
      <c r="I361" t="s">
        <v>230</v>
      </c>
    </row>
    <row r="362" spans="1:9" x14ac:dyDescent="0.3">
      <c r="A362">
        <v>2</v>
      </c>
      <c r="B362" t="s">
        <v>322</v>
      </c>
      <c r="C362" t="s">
        <v>235</v>
      </c>
      <c r="D362">
        <v>101</v>
      </c>
      <c r="E362">
        <v>0.5</v>
      </c>
      <c r="F362" t="s">
        <v>236</v>
      </c>
      <c r="G362">
        <v>0</v>
      </c>
      <c r="H362">
        <v>0</v>
      </c>
      <c r="I362" t="s">
        <v>236</v>
      </c>
    </row>
    <row r="363" spans="1:9" x14ac:dyDescent="0.3">
      <c r="A363">
        <v>2</v>
      </c>
      <c r="B363" t="s">
        <v>323</v>
      </c>
      <c r="C363" t="s">
        <v>235</v>
      </c>
      <c r="D363">
        <v>1361</v>
      </c>
      <c r="E363">
        <v>7</v>
      </c>
      <c r="F363" t="s">
        <v>241</v>
      </c>
      <c r="G363">
        <v>818</v>
      </c>
      <c r="H363">
        <v>2.7</v>
      </c>
      <c r="I363" t="s">
        <v>230</v>
      </c>
    </row>
    <row r="364" spans="1:9" x14ac:dyDescent="0.3">
      <c r="A364">
        <v>2</v>
      </c>
      <c r="B364" t="s">
        <v>324</v>
      </c>
      <c r="C364" t="s">
        <v>235</v>
      </c>
      <c r="D364">
        <v>769</v>
      </c>
      <c r="E364">
        <v>3.9</v>
      </c>
      <c r="F364" t="s">
        <v>230</v>
      </c>
      <c r="G364">
        <v>149</v>
      </c>
      <c r="H364">
        <v>0.5</v>
      </c>
      <c r="I364" t="s">
        <v>236</v>
      </c>
    </row>
    <row r="365" spans="1:9" x14ac:dyDescent="0.3">
      <c r="A365">
        <v>2</v>
      </c>
      <c r="B365" t="s">
        <v>325</v>
      </c>
      <c r="C365" t="s">
        <v>235</v>
      </c>
      <c r="D365">
        <v>353</v>
      </c>
      <c r="E365">
        <v>1.8</v>
      </c>
      <c r="F365" t="s">
        <v>244</v>
      </c>
      <c r="G365">
        <v>1676</v>
      </c>
      <c r="H365">
        <v>5.5</v>
      </c>
      <c r="I365" t="s">
        <v>240</v>
      </c>
    </row>
    <row r="366" spans="1:9" x14ac:dyDescent="0.3">
      <c r="A366">
        <v>2</v>
      </c>
      <c r="B366" t="s">
        <v>326</v>
      </c>
      <c r="C366" t="s">
        <v>235</v>
      </c>
      <c r="D366">
        <v>383</v>
      </c>
      <c r="E366">
        <v>2</v>
      </c>
      <c r="F366" t="s">
        <v>244</v>
      </c>
      <c r="G366">
        <v>1015</v>
      </c>
      <c r="H366">
        <v>3.3</v>
      </c>
      <c r="I366" t="s">
        <v>230</v>
      </c>
    </row>
    <row r="367" spans="1:9" x14ac:dyDescent="0.3">
      <c r="A367">
        <v>2</v>
      </c>
      <c r="B367" t="s">
        <v>327</v>
      </c>
      <c r="C367" t="s">
        <v>235</v>
      </c>
      <c r="D367">
        <v>469</v>
      </c>
      <c r="E367">
        <v>2.4</v>
      </c>
      <c r="F367" t="s">
        <v>244</v>
      </c>
      <c r="G367">
        <v>1396</v>
      </c>
      <c r="H367">
        <v>4.5999999999999996</v>
      </c>
      <c r="I367" t="s">
        <v>240</v>
      </c>
    </row>
    <row r="368" spans="1:9" x14ac:dyDescent="0.3">
      <c r="A368">
        <v>2</v>
      </c>
      <c r="B368" t="s">
        <v>328</v>
      </c>
      <c r="C368" t="s">
        <v>235</v>
      </c>
      <c r="D368">
        <v>304</v>
      </c>
      <c r="E368">
        <v>1.6</v>
      </c>
      <c r="F368" t="s">
        <v>244</v>
      </c>
      <c r="G368">
        <v>669</v>
      </c>
      <c r="H368">
        <v>2.2000000000000002</v>
      </c>
      <c r="I368" t="s">
        <v>244</v>
      </c>
    </row>
    <row r="369" spans="1:9" x14ac:dyDescent="0.3">
      <c r="A369">
        <v>2</v>
      </c>
      <c r="B369" t="s">
        <v>329</v>
      </c>
      <c r="C369" t="s">
        <v>235</v>
      </c>
      <c r="D369">
        <v>345</v>
      </c>
      <c r="E369">
        <v>1.8</v>
      </c>
      <c r="F369" t="s">
        <v>244</v>
      </c>
      <c r="G369">
        <v>468</v>
      </c>
      <c r="H369">
        <v>1.5</v>
      </c>
      <c r="I369" t="s">
        <v>244</v>
      </c>
    </row>
    <row r="370" spans="1:9" x14ac:dyDescent="0.3">
      <c r="A370">
        <v>2</v>
      </c>
      <c r="B370" t="s">
        <v>330</v>
      </c>
      <c r="C370" t="s">
        <v>235</v>
      </c>
      <c r="D370">
        <v>488</v>
      </c>
      <c r="E370">
        <v>2.5</v>
      </c>
      <c r="F370" t="s">
        <v>244</v>
      </c>
      <c r="G370">
        <v>914</v>
      </c>
      <c r="H370">
        <v>3</v>
      </c>
      <c r="I370" t="s">
        <v>230</v>
      </c>
    </row>
    <row r="371" spans="1:9" x14ac:dyDescent="0.3">
      <c r="A371">
        <v>2</v>
      </c>
      <c r="B371" t="s">
        <v>331</v>
      </c>
      <c r="C371" t="s">
        <v>235</v>
      </c>
      <c r="D371">
        <v>105</v>
      </c>
      <c r="E371">
        <v>0.5</v>
      </c>
      <c r="F371" t="s">
        <v>236</v>
      </c>
      <c r="G371">
        <v>433</v>
      </c>
      <c r="H371">
        <v>1.4</v>
      </c>
      <c r="I371" t="s">
        <v>244</v>
      </c>
    </row>
    <row r="372" spans="1:9" x14ac:dyDescent="0.3">
      <c r="A372">
        <v>2</v>
      </c>
      <c r="B372" t="s">
        <v>332</v>
      </c>
      <c r="C372" t="s">
        <v>235</v>
      </c>
      <c r="D372">
        <v>908</v>
      </c>
      <c r="E372">
        <v>4.7</v>
      </c>
      <c r="F372" t="s">
        <v>240</v>
      </c>
      <c r="G372">
        <v>888</v>
      </c>
      <c r="H372">
        <v>2.9</v>
      </c>
      <c r="I372" t="s">
        <v>230</v>
      </c>
    </row>
    <row r="373" spans="1:9" x14ac:dyDescent="0.3">
      <c r="A373">
        <v>2</v>
      </c>
      <c r="B373" t="s">
        <v>333</v>
      </c>
      <c r="C373" t="s">
        <v>235</v>
      </c>
      <c r="D373">
        <v>41</v>
      </c>
      <c r="E373">
        <v>0.2</v>
      </c>
      <c r="F373" t="s">
        <v>236</v>
      </c>
      <c r="G373">
        <v>407</v>
      </c>
      <c r="H373">
        <v>1.3</v>
      </c>
      <c r="I373" t="s">
        <v>244</v>
      </c>
    </row>
    <row r="374" spans="1:9" x14ac:dyDescent="0.3">
      <c r="A374">
        <v>2</v>
      </c>
      <c r="B374" t="s">
        <v>334</v>
      </c>
      <c r="C374" t="s">
        <v>235</v>
      </c>
      <c r="D374">
        <v>1358</v>
      </c>
      <c r="E374">
        <v>7</v>
      </c>
      <c r="F374" t="s">
        <v>241</v>
      </c>
      <c r="G374">
        <v>1501</v>
      </c>
      <c r="H374">
        <v>4.9000000000000004</v>
      </c>
      <c r="I374" t="s">
        <v>240</v>
      </c>
    </row>
    <row r="375" spans="1:9" x14ac:dyDescent="0.3">
      <c r="A375">
        <v>2</v>
      </c>
      <c r="B375" t="s">
        <v>335</v>
      </c>
      <c r="C375" t="s">
        <v>235</v>
      </c>
      <c r="D375">
        <v>1024</v>
      </c>
      <c r="E375">
        <v>5.3</v>
      </c>
      <c r="F375" t="s">
        <v>240</v>
      </c>
      <c r="G375">
        <v>354</v>
      </c>
      <c r="H375">
        <v>1.2</v>
      </c>
      <c r="I375" t="s">
        <v>244</v>
      </c>
    </row>
    <row r="376" spans="1:9" x14ac:dyDescent="0.3">
      <c r="A376">
        <v>2</v>
      </c>
      <c r="B376" t="s">
        <v>336</v>
      </c>
      <c r="C376" t="s">
        <v>235</v>
      </c>
      <c r="D376">
        <v>675</v>
      </c>
      <c r="E376">
        <v>3.5</v>
      </c>
      <c r="F376" t="s">
        <v>230</v>
      </c>
      <c r="G376">
        <v>333</v>
      </c>
      <c r="H376">
        <v>1.1000000000000001</v>
      </c>
      <c r="I376" t="s">
        <v>244</v>
      </c>
    </row>
    <row r="377" spans="1:9" x14ac:dyDescent="0.3">
      <c r="A377">
        <v>5</v>
      </c>
      <c r="B377" t="s">
        <v>438</v>
      </c>
      <c r="C377" t="s">
        <v>235</v>
      </c>
      <c r="D377">
        <v>3415</v>
      </c>
      <c r="E377">
        <v>6.9</v>
      </c>
      <c r="F377" t="s">
        <v>241</v>
      </c>
      <c r="G377">
        <v>2978</v>
      </c>
      <c r="H377">
        <v>9.3000000000000007</v>
      </c>
      <c r="I377" t="s">
        <v>347</v>
      </c>
    </row>
    <row r="378" spans="1:9" x14ac:dyDescent="0.3">
      <c r="A378">
        <v>4</v>
      </c>
      <c r="B378" t="s">
        <v>398</v>
      </c>
      <c r="C378" t="s">
        <v>235</v>
      </c>
      <c r="D378">
        <v>2029</v>
      </c>
      <c r="E378">
        <v>4.7</v>
      </c>
      <c r="F378" t="s">
        <v>240</v>
      </c>
      <c r="G378">
        <v>1592</v>
      </c>
      <c r="H378">
        <v>5.2</v>
      </c>
      <c r="I378" t="s">
        <v>240</v>
      </c>
    </row>
    <row r="379" spans="1:9" x14ac:dyDescent="0.3">
      <c r="A379">
        <v>3</v>
      </c>
      <c r="B379" t="s">
        <v>376</v>
      </c>
      <c r="C379" t="s">
        <v>338</v>
      </c>
      <c r="D379">
        <v>1783</v>
      </c>
      <c r="E379">
        <v>4.2</v>
      </c>
      <c r="F379" t="s">
        <v>240</v>
      </c>
      <c r="G379">
        <v>1328</v>
      </c>
      <c r="H379">
        <v>4.4000000000000004</v>
      </c>
      <c r="I379" t="s">
        <v>240</v>
      </c>
    </row>
    <row r="380" spans="1:9" x14ac:dyDescent="0.3">
      <c r="A380">
        <v>2</v>
      </c>
      <c r="B380" t="s">
        <v>337</v>
      </c>
      <c r="C380" t="s">
        <v>338</v>
      </c>
      <c r="D380">
        <v>1440</v>
      </c>
      <c r="E380">
        <v>7.4</v>
      </c>
      <c r="F380" t="s">
        <v>241</v>
      </c>
      <c r="G380">
        <v>1934</v>
      </c>
      <c r="H380">
        <v>6.3</v>
      </c>
      <c r="I380" t="s">
        <v>237</v>
      </c>
    </row>
    <row r="381" spans="1:9" x14ac:dyDescent="0.3">
      <c r="A381">
        <v>4</v>
      </c>
      <c r="B381" t="s">
        <v>399</v>
      </c>
      <c r="C381" t="s">
        <v>338</v>
      </c>
      <c r="D381">
        <v>1846</v>
      </c>
      <c r="E381">
        <v>4.2</v>
      </c>
      <c r="F381" t="s">
        <v>240</v>
      </c>
      <c r="G381">
        <v>1278</v>
      </c>
      <c r="H381">
        <v>4.2</v>
      </c>
      <c r="I381" t="s">
        <v>240</v>
      </c>
    </row>
    <row r="382" spans="1:9" x14ac:dyDescent="0.3">
      <c r="A382">
        <v>2</v>
      </c>
      <c r="B382" t="s">
        <v>339</v>
      </c>
      <c r="C382" t="s">
        <v>338</v>
      </c>
      <c r="D382">
        <v>173</v>
      </c>
      <c r="E382">
        <v>0.9</v>
      </c>
      <c r="F382" t="s">
        <v>236</v>
      </c>
      <c r="G382">
        <v>1348</v>
      </c>
      <c r="H382">
        <v>4.4000000000000004</v>
      </c>
      <c r="I382" t="s">
        <v>240</v>
      </c>
    </row>
    <row r="383" spans="1:9" x14ac:dyDescent="0.3">
      <c r="A383">
        <v>3</v>
      </c>
      <c r="B383" t="s">
        <v>377</v>
      </c>
      <c r="C383" t="s">
        <v>338</v>
      </c>
      <c r="D383">
        <v>1040</v>
      </c>
      <c r="E383">
        <v>2.2999999999999998</v>
      </c>
      <c r="F383" t="s">
        <v>244</v>
      </c>
      <c r="G383">
        <v>869</v>
      </c>
      <c r="H383">
        <v>2.9</v>
      </c>
      <c r="I383" t="s">
        <v>230</v>
      </c>
    </row>
    <row r="384" spans="1:9" x14ac:dyDescent="0.3">
      <c r="A384">
        <v>2</v>
      </c>
      <c r="B384" t="s">
        <v>340</v>
      </c>
      <c r="C384" t="s">
        <v>338</v>
      </c>
      <c r="D384">
        <v>401</v>
      </c>
      <c r="E384">
        <v>2.1</v>
      </c>
      <c r="F384" t="s">
        <v>244</v>
      </c>
      <c r="G384">
        <v>1628</v>
      </c>
      <c r="H384">
        <v>5.3</v>
      </c>
      <c r="I384" t="s">
        <v>240</v>
      </c>
    </row>
    <row r="385" spans="1:9" x14ac:dyDescent="0.3">
      <c r="A385">
        <v>5</v>
      </c>
      <c r="B385" t="s">
        <v>439</v>
      </c>
      <c r="C385" t="s">
        <v>338</v>
      </c>
      <c r="D385">
        <v>1026</v>
      </c>
      <c r="E385">
        <v>1.8</v>
      </c>
      <c r="F385" t="s">
        <v>244</v>
      </c>
      <c r="G385">
        <v>880</v>
      </c>
      <c r="H385">
        <v>2.4</v>
      </c>
      <c r="I385" t="s">
        <v>244</v>
      </c>
    </row>
    <row r="386" spans="1:9" x14ac:dyDescent="0.3">
      <c r="A386">
        <v>2</v>
      </c>
      <c r="B386" t="s">
        <v>341</v>
      </c>
      <c r="C386" t="s">
        <v>338</v>
      </c>
      <c r="D386">
        <v>173</v>
      </c>
      <c r="E386">
        <v>0.9</v>
      </c>
      <c r="F386" t="s">
        <v>236</v>
      </c>
      <c r="G386">
        <v>1028</v>
      </c>
      <c r="H386">
        <v>3.4</v>
      </c>
      <c r="I386" t="s">
        <v>230</v>
      </c>
    </row>
    <row r="387" spans="1:9" x14ac:dyDescent="0.3">
      <c r="A387">
        <v>4</v>
      </c>
      <c r="B387" t="s">
        <v>400</v>
      </c>
      <c r="C387" t="s">
        <v>338</v>
      </c>
      <c r="D387">
        <v>2218</v>
      </c>
      <c r="E387">
        <v>5.5</v>
      </c>
      <c r="F387" t="s">
        <v>240</v>
      </c>
      <c r="G387">
        <v>1752</v>
      </c>
      <c r="H387">
        <v>5.8</v>
      </c>
      <c r="I387" t="s">
        <v>237</v>
      </c>
    </row>
    <row r="388" spans="1:9" x14ac:dyDescent="0.3">
      <c r="A388">
        <v>2</v>
      </c>
      <c r="B388" t="s">
        <v>342</v>
      </c>
      <c r="C388" t="s">
        <v>338</v>
      </c>
      <c r="D388">
        <v>799</v>
      </c>
      <c r="E388">
        <v>4.0999999999999996</v>
      </c>
      <c r="F388" t="s">
        <v>240</v>
      </c>
      <c r="G388">
        <v>1492</v>
      </c>
      <c r="H388">
        <v>4.9000000000000004</v>
      </c>
      <c r="I388" t="s">
        <v>240</v>
      </c>
    </row>
    <row r="389" spans="1:9" x14ac:dyDescent="0.3">
      <c r="A389">
        <v>4</v>
      </c>
      <c r="B389" t="s">
        <v>401</v>
      </c>
      <c r="C389" t="s">
        <v>338</v>
      </c>
      <c r="D389">
        <v>1048</v>
      </c>
      <c r="E389">
        <v>2</v>
      </c>
      <c r="F389" t="s">
        <v>244</v>
      </c>
      <c r="G389">
        <v>1084</v>
      </c>
      <c r="H389">
        <v>3.6</v>
      </c>
      <c r="I389" t="s">
        <v>230</v>
      </c>
    </row>
    <row r="390" spans="1:9" x14ac:dyDescent="0.3">
      <c r="A390">
        <v>3</v>
      </c>
      <c r="B390" t="s">
        <v>378</v>
      </c>
      <c r="C390" t="s">
        <v>338</v>
      </c>
      <c r="D390">
        <v>1253</v>
      </c>
      <c r="E390">
        <v>2.5</v>
      </c>
      <c r="F390" t="s">
        <v>244</v>
      </c>
      <c r="G390">
        <v>933</v>
      </c>
      <c r="H390">
        <v>3.1</v>
      </c>
      <c r="I390" t="s">
        <v>230</v>
      </c>
    </row>
    <row r="391" spans="1:9" x14ac:dyDescent="0.3">
      <c r="A391">
        <v>4</v>
      </c>
      <c r="B391" t="s">
        <v>402</v>
      </c>
      <c r="C391" t="s">
        <v>338</v>
      </c>
      <c r="D391">
        <v>2898</v>
      </c>
      <c r="E391">
        <v>8.1999999999999993</v>
      </c>
      <c r="F391" t="s">
        <v>241</v>
      </c>
      <c r="G391">
        <v>1922</v>
      </c>
      <c r="H391">
        <v>6.5</v>
      </c>
      <c r="I391" t="s">
        <v>237</v>
      </c>
    </row>
    <row r="393" spans="1:9" x14ac:dyDescent="0.3">
      <c r="B393" t="s">
        <v>557</v>
      </c>
    </row>
    <row r="394" spans="1:9" x14ac:dyDescent="0.3">
      <c r="A394" t="s">
        <v>226</v>
      </c>
      <c r="B394" t="s">
        <v>558</v>
      </c>
      <c r="C394" t="s">
        <v>559</v>
      </c>
      <c r="D394" t="s">
        <v>228</v>
      </c>
      <c r="E394" t="s">
        <v>229</v>
      </c>
      <c r="F394" t="s">
        <v>228</v>
      </c>
      <c r="G394" t="s">
        <v>229</v>
      </c>
      <c r="H394" t="s">
        <v>230</v>
      </c>
    </row>
    <row r="395" spans="1:9" x14ac:dyDescent="0.3">
      <c r="D395" t="s">
        <v>560</v>
      </c>
      <c r="E395" t="s">
        <v>560</v>
      </c>
      <c r="F395" t="s">
        <v>561</v>
      </c>
      <c r="G395" t="s">
        <v>561</v>
      </c>
    </row>
    <row r="396" spans="1:9" x14ac:dyDescent="0.3">
      <c r="A396">
        <v>1</v>
      </c>
      <c r="B396" t="s">
        <v>562</v>
      </c>
      <c r="C396" t="s">
        <v>563</v>
      </c>
      <c r="H396" t="s">
        <v>563</v>
      </c>
    </row>
    <row r="397" spans="1:9" x14ac:dyDescent="0.3">
      <c r="A397">
        <v>1</v>
      </c>
      <c r="B397" t="s">
        <v>562</v>
      </c>
      <c r="C397" t="s">
        <v>564</v>
      </c>
      <c r="H397" t="s">
        <v>564</v>
      </c>
    </row>
    <row r="398" spans="1:9" x14ac:dyDescent="0.3">
      <c r="A398">
        <v>1</v>
      </c>
      <c r="B398" t="s">
        <v>562</v>
      </c>
      <c r="C398" t="s">
        <v>565</v>
      </c>
      <c r="H398" t="s">
        <v>565</v>
      </c>
    </row>
    <row r="399" spans="1:9" x14ac:dyDescent="0.3">
      <c r="A399">
        <v>1</v>
      </c>
      <c r="B399" t="s">
        <v>562</v>
      </c>
      <c r="C399" t="s">
        <v>566</v>
      </c>
      <c r="D399">
        <v>750</v>
      </c>
      <c r="E399">
        <v>4</v>
      </c>
      <c r="F399">
        <v>1387</v>
      </c>
      <c r="G399">
        <v>3</v>
      </c>
      <c r="H399" t="s">
        <v>566</v>
      </c>
    </row>
    <row r="400" spans="1:9" x14ac:dyDescent="0.3">
      <c r="A400">
        <v>1</v>
      </c>
      <c r="B400" t="s">
        <v>562</v>
      </c>
      <c r="C400" t="s">
        <v>567</v>
      </c>
      <c r="D400">
        <v>1230</v>
      </c>
      <c r="E400">
        <v>6</v>
      </c>
      <c r="F400">
        <v>2835</v>
      </c>
      <c r="G400">
        <v>6</v>
      </c>
      <c r="H400" t="s">
        <v>567</v>
      </c>
    </row>
    <row r="401" spans="1:8" x14ac:dyDescent="0.3">
      <c r="A401">
        <v>2</v>
      </c>
      <c r="B401" t="s">
        <v>562</v>
      </c>
      <c r="C401" t="s">
        <v>563</v>
      </c>
      <c r="H401" t="s">
        <v>563</v>
      </c>
    </row>
    <row r="402" spans="1:8" x14ac:dyDescent="0.3">
      <c r="A402">
        <v>2</v>
      </c>
      <c r="B402" t="s">
        <v>562</v>
      </c>
      <c r="C402" t="s">
        <v>564</v>
      </c>
      <c r="H402" t="s">
        <v>564</v>
      </c>
    </row>
    <row r="403" spans="1:8" x14ac:dyDescent="0.3">
      <c r="A403">
        <v>2</v>
      </c>
      <c r="B403" t="s">
        <v>562</v>
      </c>
      <c r="C403" t="s">
        <v>565</v>
      </c>
      <c r="H403" t="s">
        <v>565</v>
      </c>
    </row>
    <row r="404" spans="1:8" x14ac:dyDescent="0.3">
      <c r="A404">
        <v>2</v>
      </c>
      <c r="B404" t="s">
        <v>562</v>
      </c>
      <c r="C404" t="s">
        <v>566</v>
      </c>
      <c r="D404">
        <v>735</v>
      </c>
      <c r="E404">
        <v>4</v>
      </c>
      <c r="F404">
        <v>1260</v>
      </c>
      <c r="G404">
        <v>4</v>
      </c>
      <c r="H404" t="s">
        <v>566</v>
      </c>
    </row>
    <row r="405" spans="1:8" x14ac:dyDescent="0.3">
      <c r="A405">
        <v>2</v>
      </c>
      <c r="B405" t="s">
        <v>562</v>
      </c>
      <c r="C405" t="s">
        <v>567</v>
      </c>
      <c r="D405">
        <v>1170</v>
      </c>
      <c r="E405">
        <v>6</v>
      </c>
      <c r="F405">
        <v>1838</v>
      </c>
      <c r="G405">
        <v>6</v>
      </c>
      <c r="H405" t="s">
        <v>567</v>
      </c>
    </row>
    <row r="406" spans="1:8" x14ac:dyDescent="0.3">
      <c r="A406">
        <v>3</v>
      </c>
      <c r="B406" t="s">
        <v>255</v>
      </c>
      <c r="C406" t="s">
        <v>568</v>
      </c>
      <c r="D406">
        <v>280</v>
      </c>
      <c r="E406">
        <v>0</v>
      </c>
      <c r="F406">
        <v>55</v>
      </c>
      <c r="G406">
        <v>0</v>
      </c>
      <c r="H406" t="s">
        <v>563</v>
      </c>
    </row>
    <row r="407" spans="1:8" x14ac:dyDescent="0.3">
      <c r="A407">
        <v>3</v>
      </c>
      <c r="B407" t="s">
        <v>569</v>
      </c>
      <c r="C407" t="s">
        <v>570</v>
      </c>
      <c r="D407">
        <v>3656</v>
      </c>
      <c r="E407">
        <v>10</v>
      </c>
      <c r="F407">
        <v>2549</v>
      </c>
      <c r="G407">
        <v>9</v>
      </c>
      <c r="H407" t="s">
        <v>571</v>
      </c>
    </row>
    <row r="408" spans="1:8" x14ac:dyDescent="0.3">
      <c r="A408">
        <v>3</v>
      </c>
      <c r="B408" t="s">
        <v>572</v>
      </c>
      <c r="C408" t="s">
        <v>573</v>
      </c>
      <c r="D408">
        <v>2108</v>
      </c>
      <c r="E408">
        <v>6</v>
      </c>
      <c r="F408">
        <v>1084</v>
      </c>
      <c r="G408">
        <v>3</v>
      </c>
      <c r="H408" t="s">
        <v>564</v>
      </c>
    </row>
    <row r="409" spans="1:8" x14ac:dyDescent="0.3">
      <c r="A409">
        <v>3</v>
      </c>
      <c r="B409" t="s">
        <v>302</v>
      </c>
      <c r="C409" t="s">
        <v>574</v>
      </c>
      <c r="D409">
        <v>2224</v>
      </c>
      <c r="E409">
        <v>6</v>
      </c>
      <c r="F409">
        <v>1621</v>
      </c>
      <c r="G409">
        <v>6</v>
      </c>
      <c r="H409" t="s">
        <v>575</v>
      </c>
    </row>
    <row r="410" spans="1:8" x14ac:dyDescent="0.3">
      <c r="A410">
        <v>3</v>
      </c>
      <c r="B410" t="s">
        <v>576</v>
      </c>
      <c r="C410" t="s">
        <v>577</v>
      </c>
      <c r="D410">
        <v>2543</v>
      </c>
      <c r="E410">
        <v>6</v>
      </c>
      <c r="F410">
        <v>1915</v>
      </c>
      <c r="G410">
        <v>6</v>
      </c>
      <c r="H410" t="s">
        <v>565</v>
      </c>
    </row>
    <row r="411" spans="1:8" x14ac:dyDescent="0.3">
      <c r="A411">
        <v>3</v>
      </c>
      <c r="B411" t="s">
        <v>578</v>
      </c>
      <c r="C411" t="s">
        <v>579</v>
      </c>
      <c r="D411">
        <v>879</v>
      </c>
      <c r="E411">
        <v>2</v>
      </c>
      <c r="F411">
        <v>602</v>
      </c>
      <c r="G411">
        <v>2</v>
      </c>
      <c r="H411" t="s">
        <v>566</v>
      </c>
    </row>
    <row r="412" spans="1:8" x14ac:dyDescent="0.3">
      <c r="A412">
        <v>4</v>
      </c>
      <c r="B412" t="s">
        <v>255</v>
      </c>
      <c r="C412" t="s">
        <v>568</v>
      </c>
      <c r="D412">
        <v>280</v>
      </c>
      <c r="E412">
        <v>0</v>
      </c>
      <c r="F412">
        <v>55</v>
      </c>
      <c r="G412">
        <v>0</v>
      </c>
      <c r="H412" t="s">
        <v>563</v>
      </c>
    </row>
    <row r="413" spans="1:8" x14ac:dyDescent="0.3">
      <c r="A413">
        <v>4</v>
      </c>
      <c r="B413" t="s">
        <v>569</v>
      </c>
      <c r="C413" t="s">
        <v>570</v>
      </c>
      <c r="D413">
        <v>3656</v>
      </c>
      <c r="E413">
        <v>10</v>
      </c>
      <c r="F413">
        <v>2549</v>
      </c>
      <c r="G413">
        <v>9</v>
      </c>
      <c r="H413" t="s">
        <v>571</v>
      </c>
    </row>
    <row r="414" spans="1:8" x14ac:dyDescent="0.3">
      <c r="A414">
        <v>4</v>
      </c>
      <c r="B414" t="s">
        <v>572</v>
      </c>
      <c r="C414" t="s">
        <v>573</v>
      </c>
      <c r="D414">
        <v>2108</v>
      </c>
      <c r="E414">
        <v>6</v>
      </c>
      <c r="F414">
        <v>1084</v>
      </c>
      <c r="G414">
        <v>3</v>
      </c>
      <c r="H414" t="s">
        <v>564</v>
      </c>
    </row>
    <row r="415" spans="1:8" x14ac:dyDescent="0.3">
      <c r="A415">
        <v>4</v>
      </c>
      <c r="B415" t="s">
        <v>302</v>
      </c>
      <c r="C415" t="s">
        <v>574</v>
      </c>
      <c r="D415">
        <v>2224</v>
      </c>
      <c r="E415">
        <v>6</v>
      </c>
      <c r="F415">
        <v>1621</v>
      </c>
      <c r="G415">
        <v>6</v>
      </c>
      <c r="H415" t="s">
        <v>575</v>
      </c>
    </row>
    <row r="416" spans="1:8" x14ac:dyDescent="0.3">
      <c r="A416">
        <v>4</v>
      </c>
      <c r="B416" t="s">
        <v>576</v>
      </c>
      <c r="C416" t="s">
        <v>577</v>
      </c>
      <c r="D416">
        <v>2543</v>
      </c>
      <c r="E416">
        <v>6</v>
      </c>
      <c r="F416">
        <v>1915</v>
      </c>
      <c r="G416">
        <v>6</v>
      </c>
      <c r="H416" t="s">
        <v>565</v>
      </c>
    </row>
    <row r="417" spans="1:8" x14ac:dyDescent="0.3">
      <c r="A417">
        <v>4</v>
      </c>
      <c r="B417" t="s">
        <v>578</v>
      </c>
      <c r="C417" t="s">
        <v>579</v>
      </c>
      <c r="D417">
        <v>878.5</v>
      </c>
      <c r="E417">
        <v>2</v>
      </c>
      <c r="F417">
        <v>602</v>
      </c>
      <c r="G417">
        <v>2</v>
      </c>
      <c r="H417" t="s">
        <v>566</v>
      </c>
    </row>
    <row r="418" spans="1:8" x14ac:dyDescent="0.3">
      <c r="A418">
        <v>5</v>
      </c>
      <c r="B418" t="s">
        <v>255</v>
      </c>
      <c r="C418" t="s">
        <v>568</v>
      </c>
      <c r="D418">
        <v>124</v>
      </c>
      <c r="E418">
        <v>0</v>
      </c>
      <c r="F418">
        <v>581</v>
      </c>
      <c r="G418">
        <v>1</v>
      </c>
      <c r="H418" t="s">
        <v>563</v>
      </c>
    </row>
    <row r="419" spans="1:8" x14ac:dyDescent="0.3">
      <c r="A419">
        <v>5</v>
      </c>
      <c r="B419" t="s">
        <v>569</v>
      </c>
      <c r="C419" t="s">
        <v>570</v>
      </c>
      <c r="D419">
        <v>4199</v>
      </c>
      <c r="E419">
        <v>8</v>
      </c>
      <c r="F419">
        <v>2891</v>
      </c>
      <c r="G419">
        <v>8</v>
      </c>
      <c r="H419" t="s">
        <v>571</v>
      </c>
    </row>
    <row r="420" spans="1:8" x14ac:dyDescent="0.3">
      <c r="A420">
        <v>5</v>
      </c>
      <c r="B420" t="s">
        <v>572</v>
      </c>
      <c r="C420" t="s">
        <v>573</v>
      </c>
      <c r="D420">
        <v>2299</v>
      </c>
      <c r="E420">
        <v>4</v>
      </c>
      <c r="F420">
        <v>1550</v>
      </c>
      <c r="G420">
        <v>4</v>
      </c>
      <c r="H420" t="s">
        <v>564</v>
      </c>
    </row>
    <row r="421" spans="1:8" x14ac:dyDescent="0.3">
      <c r="A421">
        <v>5</v>
      </c>
      <c r="B421" t="s">
        <v>302</v>
      </c>
      <c r="C421" t="s">
        <v>574</v>
      </c>
      <c r="D421">
        <v>2478</v>
      </c>
      <c r="E421">
        <v>5</v>
      </c>
      <c r="F421">
        <v>1424</v>
      </c>
      <c r="G421">
        <v>4</v>
      </c>
      <c r="H421" t="s">
        <v>575</v>
      </c>
    </row>
    <row r="422" spans="1:8" x14ac:dyDescent="0.3">
      <c r="A422">
        <v>5</v>
      </c>
      <c r="B422" t="s">
        <v>576</v>
      </c>
      <c r="C422" t="s">
        <v>577</v>
      </c>
      <c r="D422">
        <v>3227</v>
      </c>
      <c r="E422">
        <v>6</v>
      </c>
      <c r="F422">
        <v>2259</v>
      </c>
      <c r="G422">
        <v>6</v>
      </c>
      <c r="H422" t="s">
        <v>565</v>
      </c>
    </row>
    <row r="423" spans="1:8" x14ac:dyDescent="0.3">
      <c r="A423">
        <v>5</v>
      </c>
      <c r="B423" t="s">
        <v>578</v>
      </c>
      <c r="C423" t="s">
        <v>579</v>
      </c>
      <c r="D423">
        <v>922</v>
      </c>
      <c r="E423">
        <v>2</v>
      </c>
      <c r="F423">
        <v>799</v>
      </c>
      <c r="G423">
        <v>2</v>
      </c>
      <c r="H423" t="s">
        <v>566</v>
      </c>
    </row>
    <row r="424" spans="1:8" x14ac:dyDescent="0.3">
      <c r="A424">
        <v>6</v>
      </c>
      <c r="B424" t="s">
        <v>572</v>
      </c>
      <c r="C424" t="s">
        <v>573</v>
      </c>
      <c r="D424">
        <v>1067</v>
      </c>
      <c r="E424">
        <v>4</v>
      </c>
      <c r="H424" t="s">
        <v>564</v>
      </c>
    </row>
    <row r="425" spans="1:8" x14ac:dyDescent="0.3">
      <c r="A425">
        <v>6</v>
      </c>
      <c r="B425" t="s">
        <v>255</v>
      </c>
      <c r="C425" t="s">
        <v>568</v>
      </c>
      <c r="D425">
        <v>0</v>
      </c>
      <c r="E425">
        <v>0</v>
      </c>
      <c r="H425" t="s">
        <v>563</v>
      </c>
    </row>
    <row r="426" spans="1:8" x14ac:dyDescent="0.3">
      <c r="A426">
        <v>6</v>
      </c>
      <c r="B426" t="s">
        <v>576</v>
      </c>
      <c r="C426" t="s">
        <v>577</v>
      </c>
      <c r="D426">
        <v>1823</v>
      </c>
      <c r="E426">
        <v>6</v>
      </c>
      <c r="H426" t="s">
        <v>565</v>
      </c>
    </row>
    <row r="427" spans="1:8" x14ac:dyDescent="0.3">
      <c r="A427">
        <v>6</v>
      </c>
      <c r="B427" t="s">
        <v>569</v>
      </c>
      <c r="C427" t="s">
        <v>570</v>
      </c>
      <c r="D427">
        <v>2923</v>
      </c>
      <c r="E427">
        <v>10</v>
      </c>
      <c r="H427" t="s">
        <v>571</v>
      </c>
    </row>
    <row r="428" spans="1:8" x14ac:dyDescent="0.3">
      <c r="A428">
        <v>6</v>
      </c>
      <c r="B428" t="s">
        <v>578</v>
      </c>
      <c r="C428" t="s">
        <v>579</v>
      </c>
      <c r="D428">
        <v>750</v>
      </c>
      <c r="E428">
        <v>2</v>
      </c>
      <c r="H428" t="s">
        <v>566</v>
      </c>
    </row>
    <row r="429" spans="1:8" x14ac:dyDescent="0.3">
      <c r="A429">
        <v>6</v>
      </c>
      <c r="B429" t="s">
        <v>302</v>
      </c>
      <c r="C429" t="s">
        <v>580</v>
      </c>
      <c r="D429">
        <v>958</v>
      </c>
      <c r="E429">
        <v>3</v>
      </c>
    </row>
    <row r="430" spans="1:8" x14ac:dyDescent="0.3">
      <c r="A430">
        <v>7</v>
      </c>
      <c r="B430" t="s">
        <v>572</v>
      </c>
      <c r="C430" t="s">
        <v>573</v>
      </c>
      <c r="D430">
        <v>2015</v>
      </c>
      <c r="E430">
        <v>8</v>
      </c>
      <c r="H430" t="s">
        <v>564</v>
      </c>
    </row>
    <row r="431" spans="1:8" x14ac:dyDescent="0.3">
      <c r="A431">
        <v>7</v>
      </c>
      <c r="B431" t="s">
        <v>578</v>
      </c>
      <c r="C431" t="s">
        <v>581</v>
      </c>
      <c r="D431">
        <v>392</v>
      </c>
      <c r="E431">
        <v>1</v>
      </c>
      <c r="H431" t="s">
        <v>566</v>
      </c>
    </row>
    <row r="432" spans="1:8" x14ac:dyDescent="0.3">
      <c r="A432">
        <v>7</v>
      </c>
      <c r="B432" t="s">
        <v>255</v>
      </c>
      <c r="C432" t="s">
        <v>582</v>
      </c>
      <c r="D432">
        <v>0</v>
      </c>
      <c r="E432">
        <v>0</v>
      </c>
      <c r="H432" t="s">
        <v>563</v>
      </c>
    </row>
    <row r="433" spans="1:8" x14ac:dyDescent="0.3">
      <c r="A433">
        <v>7</v>
      </c>
      <c r="B433" t="s">
        <v>302</v>
      </c>
      <c r="C433" t="s">
        <v>580</v>
      </c>
      <c r="D433">
        <v>357</v>
      </c>
      <c r="E433">
        <v>1</v>
      </c>
    </row>
    <row r="434" spans="1:8" x14ac:dyDescent="0.3">
      <c r="A434">
        <v>7</v>
      </c>
      <c r="B434" t="s">
        <v>583</v>
      </c>
      <c r="C434" t="s">
        <v>584</v>
      </c>
      <c r="D434">
        <v>974</v>
      </c>
      <c r="E434">
        <v>4</v>
      </c>
    </row>
    <row r="435" spans="1:8" x14ac:dyDescent="0.3">
      <c r="A435">
        <v>7</v>
      </c>
      <c r="B435" t="s">
        <v>569</v>
      </c>
      <c r="C435" t="s">
        <v>570</v>
      </c>
      <c r="D435">
        <v>3669</v>
      </c>
      <c r="E435">
        <v>14</v>
      </c>
      <c r="H435" t="s">
        <v>571</v>
      </c>
    </row>
    <row r="436" spans="1:8" x14ac:dyDescent="0.3">
      <c r="A436">
        <v>7</v>
      </c>
      <c r="B436" t="s">
        <v>576</v>
      </c>
      <c r="C436" t="s">
        <v>585</v>
      </c>
      <c r="D436">
        <v>1587</v>
      </c>
      <c r="E436">
        <v>6</v>
      </c>
      <c r="H436" t="s">
        <v>565</v>
      </c>
    </row>
    <row r="437" spans="1:8" x14ac:dyDescent="0.3">
      <c r="A437" t="s">
        <v>586</v>
      </c>
      <c r="B437" t="s">
        <v>587</v>
      </c>
      <c r="C437" t="s">
        <v>588</v>
      </c>
    </row>
    <row r="438" spans="1:8" x14ac:dyDescent="0.3">
      <c r="A438" t="s">
        <v>586</v>
      </c>
      <c r="B438" t="s">
        <v>302</v>
      </c>
      <c r="C438" t="s">
        <v>580</v>
      </c>
    </row>
    <row r="439" spans="1:8" x14ac:dyDescent="0.3">
      <c r="A439" t="s">
        <v>586</v>
      </c>
      <c r="B439" t="s">
        <v>569</v>
      </c>
      <c r="C439" t="s">
        <v>589</v>
      </c>
    </row>
    <row r="440" spans="1:8" x14ac:dyDescent="0.3">
      <c r="A440" t="s">
        <v>586</v>
      </c>
      <c r="B440" t="s">
        <v>578</v>
      </c>
      <c r="C440" t="s">
        <v>581</v>
      </c>
    </row>
    <row r="441" spans="1:8" x14ac:dyDescent="0.3">
      <c r="A441" t="s">
        <v>586</v>
      </c>
      <c r="B441" t="s">
        <v>572</v>
      </c>
      <c r="C441" t="s">
        <v>590</v>
      </c>
    </row>
    <row r="442" spans="1:8" x14ac:dyDescent="0.3">
      <c r="A442" t="s">
        <v>586</v>
      </c>
      <c r="B442" t="s">
        <v>576</v>
      </c>
      <c r="C442" t="s">
        <v>585</v>
      </c>
    </row>
    <row r="443" spans="1:8" x14ac:dyDescent="0.3">
      <c r="A443" t="s">
        <v>586</v>
      </c>
      <c r="B443" t="s">
        <v>255</v>
      </c>
      <c r="C443" t="s">
        <v>582</v>
      </c>
    </row>
  </sheetData>
  <autoFilter ref="A3:CI3" xr:uid="{448200DB-8DB1-4CA1-A2C4-30DD154A76C4}">
    <sortState xmlns:xlrd2="http://schemas.microsoft.com/office/spreadsheetml/2017/richdata2" ref="A4:CI391">
      <sortCondition ref="B3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9A6B0-1FCE-41EA-9F68-363013554DF7}">
  <dimension ref="A1:P87"/>
  <sheetViews>
    <sheetView topLeftCell="B1" workbookViewId="0">
      <selection activeCell="D5" sqref="D5"/>
    </sheetView>
  </sheetViews>
  <sheetFormatPr defaultRowHeight="14.4" x14ac:dyDescent="0.3"/>
  <cols>
    <col min="1" max="3" width="17.21875" customWidth="1"/>
    <col min="4" max="4" width="11.33203125" customWidth="1"/>
    <col min="13" max="13" width="12.77734375" customWidth="1"/>
  </cols>
  <sheetData>
    <row r="1" spans="1:16" x14ac:dyDescent="0.3">
      <c r="N1" t="s">
        <v>597</v>
      </c>
      <c r="O1" t="s">
        <v>598</v>
      </c>
      <c r="P1" t="s">
        <v>599</v>
      </c>
    </row>
    <row r="2" spans="1:16" x14ac:dyDescent="0.3">
      <c r="M2" t="s">
        <v>600</v>
      </c>
      <c r="N2">
        <v>0</v>
      </c>
      <c r="O2">
        <v>11</v>
      </c>
      <c r="P2">
        <v>6</v>
      </c>
    </row>
    <row r="3" spans="1:16" x14ac:dyDescent="0.3">
      <c r="M3" t="s">
        <v>601</v>
      </c>
      <c r="N3">
        <v>1</v>
      </c>
      <c r="O3">
        <v>12</v>
      </c>
      <c r="P3">
        <v>47</v>
      </c>
    </row>
    <row r="5" spans="1:16" x14ac:dyDescent="0.3">
      <c r="A5" t="s">
        <v>53</v>
      </c>
      <c r="D5" s="2" t="s">
        <v>225</v>
      </c>
      <c r="E5" s="2" t="s">
        <v>224</v>
      </c>
      <c r="F5" s="2" t="s">
        <v>225</v>
      </c>
      <c r="G5" s="2" t="s">
        <v>224</v>
      </c>
    </row>
    <row r="6" spans="1:16" x14ac:dyDescent="0.3">
      <c r="C6" t="s">
        <v>50</v>
      </c>
      <c r="D6" s="17" t="s">
        <v>223</v>
      </c>
      <c r="E6" s="2" t="s">
        <v>223</v>
      </c>
      <c r="F6" s="17" t="s">
        <v>223</v>
      </c>
      <c r="G6" s="2" t="s">
        <v>223</v>
      </c>
      <c r="I6" s="2" t="s">
        <v>596</v>
      </c>
    </row>
    <row r="7" spans="1:16" x14ac:dyDescent="0.3">
      <c r="A7" t="s">
        <v>125</v>
      </c>
      <c r="B7" t="str">
        <f>IF(LOOKUP($A7,'LB pheno'!$B:$B)=$A7,(LOOKUP($A7,'LB pheno'!$B:$B,'LB pheno'!C:C)))</f>
        <v>LTVR</v>
      </c>
      <c r="C7" t="str">
        <f>IF(LOOKUP($A7,'LB pheno'!$B:$B)=$A7,(LOOKUP($A7,'LB pheno'!$B:$B,'LB pheno'!F:F)))</f>
        <v>S</v>
      </c>
      <c r="D7" s="16" t="s">
        <v>66</v>
      </c>
      <c r="E7" s="16" t="s">
        <v>63</v>
      </c>
      <c r="F7" t="s">
        <v>592</v>
      </c>
      <c r="G7" t="s">
        <v>593</v>
      </c>
      <c r="I7">
        <f t="shared" ref="I7:I38" si="0">IF(F7=G7,1,0)</f>
        <v>0</v>
      </c>
    </row>
    <row r="8" spans="1:16" x14ac:dyDescent="0.3">
      <c r="A8" t="s">
        <v>110</v>
      </c>
      <c r="B8" t="str">
        <f>IF(LOOKUP($A8,'LB pheno'!$B:$B)=$A8,(LOOKUP($A8,'LB pheno'!$B:$B,'LB pheno'!C:C)))</f>
        <v>LTVR</v>
      </c>
      <c r="C8" t="str">
        <f>IF(LOOKUP($A8,'LB pheno'!$B:$B)=$A8,(LOOKUP($A8,'LB pheno'!$B:$B,'LB pheno'!F:F)))</f>
        <v>MR</v>
      </c>
      <c r="D8" s="16" t="s">
        <v>65</v>
      </c>
      <c r="E8" s="16" t="s">
        <v>222</v>
      </c>
      <c r="F8" t="s">
        <v>593</v>
      </c>
      <c r="G8" t="s">
        <v>594</v>
      </c>
      <c r="I8">
        <f t="shared" si="0"/>
        <v>0</v>
      </c>
    </row>
    <row r="9" spans="1:16" x14ac:dyDescent="0.3">
      <c r="A9" s="16" t="s">
        <v>162</v>
      </c>
      <c r="B9" t="str">
        <f>IF(LOOKUP($A9,'LB pheno'!$B:$B)=$A9,(LOOKUP($A9,'LB pheno'!$B:$B,'LB pheno'!C:C)))</f>
        <v>LTVR</v>
      </c>
      <c r="C9" t="str">
        <f>IF(LOOKUP($A9,'LB pheno'!$B:$B)=$A9,(LOOKUP($A9,'LB pheno'!$B:$B,'LB pheno'!F:F)))</f>
        <v>HR</v>
      </c>
      <c r="D9" s="16" t="s">
        <v>72</v>
      </c>
      <c r="E9" s="16" t="s">
        <v>63</v>
      </c>
      <c r="F9" t="s">
        <v>594</v>
      </c>
      <c r="G9" t="s">
        <v>593</v>
      </c>
      <c r="I9">
        <f t="shared" si="0"/>
        <v>0</v>
      </c>
    </row>
    <row r="10" spans="1:16" x14ac:dyDescent="0.3">
      <c r="A10" t="s">
        <v>170</v>
      </c>
      <c r="B10" t="str">
        <f>IF(LOOKUP($A10,'LB pheno'!$B:$B)=$A10,(LOOKUP($A10,'LB pheno'!$B:$B,'LB pheno'!C:C)))</f>
        <v>LTVR</v>
      </c>
      <c r="C10" t="str">
        <f>IF(LOOKUP($A10,'LB pheno'!$B:$B)=$A10,(LOOKUP($A10,'LB pheno'!$B:$B,'LB pheno'!F:F)))</f>
        <v>HR</v>
      </c>
      <c r="D10" t="s">
        <v>72</v>
      </c>
      <c r="E10" t="s">
        <v>79</v>
      </c>
      <c r="F10" t="s">
        <v>594</v>
      </c>
      <c r="G10" t="s">
        <v>594</v>
      </c>
      <c r="I10">
        <f t="shared" si="0"/>
        <v>1</v>
      </c>
    </row>
    <row r="11" spans="1:16" x14ac:dyDescent="0.3">
      <c r="A11" t="s">
        <v>98</v>
      </c>
      <c r="B11" t="str">
        <f>IF(LOOKUP($A11,'LB pheno'!$B:$B)=$A11,(LOOKUP($A11,'LB pheno'!$B:$B,'LB pheno'!C:C)))</f>
        <v>LTVR</v>
      </c>
      <c r="C11" t="str">
        <f>IF(LOOKUP($A11,'LB pheno'!$B:$B)=$A11,(LOOKUP($A11,'LB pheno'!$B:$B,'LB pheno'!F:F)))</f>
        <v>HR</v>
      </c>
      <c r="D11" t="s">
        <v>72</v>
      </c>
      <c r="E11" t="s">
        <v>79</v>
      </c>
      <c r="F11" t="s">
        <v>594</v>
      </c>
      <c r="G11" t="s">
        <v>594</v>
      </c>
      <c r="I11">
        <f t="shared" si="0"/>
        <v>1</v>
      </c>
    </row>
    <row r="12" spans="1:16" x14ac:dyDescent="0.3">
      <c r="A12" t="s">
        <v>124</v>
      </c>
      <c r="B12" t="str">
        <f>IF(LOOKUP($A12,'LB pheno'!$B:$B)=$A12,(LOOKUP($A12,'LB pheno'!$B:$B,'LB pheno'!C:C)))</f>
        <v>LTVR</v>
      </c>
      <c r="C12" t="str">
        <f>IF(LOOKUP($A12,'LB pheno'!$B:$B)=$A12,(LOOKUP($A12,'LB pheno'!$B:$B,'LB pheno'!F:F)))</f>
        <v>MR</v>
      </c>
      <c r="D12" t="s">
        <v>72</v>
      </c>
      <c r="E12" t="s">
        <v>79</v>
      </c>
      <c r="F12" t="s">
        <v>594</v>
      </c>
      <c r="G12" t="s">
        <v>594</v>
      </c>
      <c r="I12">
        <f t="shared" si="0"/>
        <v>1</v>
      </c>
    </row>
    <row r="13" spans="1:16" x14ac:dyDescent="0.3">
      <c r="A13" t="s">
        <v>78</v>
      </c>
      <c r="B13" t="str">
        <f>IF(LOOKUP($A13,'LB pheno'!$B:$B)=$A13,(LOOKUP($A13,'LB pheno'!$B:$B,'LB pheno'!C:C)))</f>
        <v>LTVR</v>
      </c>
      <c r="C13" t="str">
        <f>IF(LOOKUP($A13,'LB pheno'!$B:$B)=$A13,(LOOKUP($A13,'LB pheno'!$B:$B,'LB pheno'!F:F)))</f>
        <v>MR</v>
      </c>
      <c r="D13" t="s">
        <v>72</v>
      </c>
      <c r="E13" t="s">
        <v>111</v>
      </c>
      <c r="F13" t="s">
        <v>594</v>
      </c>
      <c r="G13" t="s">
        <v>594</v>
      </c>
      <c r="I13">
        <f t="shared" si="0"/>
        <v>1</v>
      </c>
    </row>
    <row r="14" spans="1:16" x14ac:dyDescent="0.3">
      <c r="A14" t="s">
        <v>119</v>
      </c>
      <c r="B14" t="str">
        <f>IF(LOOKUP($A14,'LB pheno'!$B:$B)=$A14,(LOOKUP($A14,'LB pheno'!$B:$B,'LB pheno'!C:C)))</f>
        <v>LTVR</v>
      </c>
      <c r="C14" t="str">
        <f>IF(LOOKUP($A14,'LB pheno'!$B:$B)=$A14,(LOOKUP($A14,'LB pheno'!$B:$B,'LB pheno'!F:F)))</f>
        <v>MS</v>
      </c>
      <c r="D14" t="s">
        <v>72</v>
      </c>
      <c r="E14" t="s">
        <v>79</v>
      </c>
      <c r="F14" t="s">
        <v>594</v>
      </c>
      <c r="G14" t="s">
        <v>594</v>
      </c>
      <c r="I14">
        <f t="shared" si="0"/>
        <v>1</v>
      </c>
    </row>
    <row r="15" spans="1:16" x14ac:dyDescent="0.3">
      <c r="A15" t="s">
        <v>154</v>
      </c>
      <c r="B15" t="str">
        <f>IF(LOOKUP($A15,'LB pheno'!$B:$B)=$A15,(LOOKUP($A15,'LB pheno'!$B:$B,'LB pheno'!C:C)))</f>
        <v>LB</v>
      </c>
      <c r="C15" t="str">
        <f>IF(LOOKUP($A15,'LB pheno'!$B:$B)=$A15,(LOOKUP($A15,'LB pheno'!$B:$B,'LB pheno'!F:F)))</f>
        <v>R</v>
      </c>
      <c r="D15" t="s">
        <v>72</v>
      </c>
      <c r="E15" t="s">
        <v>79</v>
      </c>
      <c r="F15" t="s">
        <v>594</v>
      </c>
      <c r="G15" t="s">
        <v>594</v>
      </c>
      <c r="I15">
        <f t="shared" si="0"/>
        <v>1</v>
      </c>
    </row>
    <row r="16" spans="1:16" x14ac:dyDescent="0.3">
      <c r="A16" t="s">
        <v>156</v>
      </c>
      <c r="B16" t="str">
        <f>IF(LOOKUP($A16,'LB pheno'!$B:$B)=$A16,(LOOKUP($A16,'LB pheno'!$B:$B,'LB pheno'!C:C)))</f>
        <v>RKN</v>
      </c>
      <c r="C16" t="str">
        <f>IF(LOOKUP($A16,'LB pheno'!$B:$B)=$A16,(LOOKUP($A16,'LB pheno'!$B:$B,'LB pheno'!F:F)))</f>
        <v>R</v>
      </c>
      <c r="D16" t="s">
        <v>72</v>
      </c>
      <c r="E16" t="s">
        <v>79</v>
      </c>
      <c r="F16" t="s">
        <v>594</v>
      </c>
      <c r="G16" t="s">
        <v>594</v>
      </c>
      <c r="I16">
        <f t="shared" si="0"/>
        <v>1</v>
      </c>
    </row>
    <row r="17" spans="1:9" x14ac:dyDescent="0.3">
      <c r="A17" t="s">
        <v>161</v>
      </c>
      <c r="B17" t="str">
        <f>IF(LOOKUP($A17,'LB pheno'!$B:$B)=$A17,(LOOKUP($A17,'LB pheno'!$B:$B,'LB pheno'!C:C)))</f>
        <v>LB</v>
      </c>
      <c r="C17" t="str">
        <f>IF(LOOKUP($A17,'LB pheno'!$B:$B)=$A17,(LOOKUP($A17,'LB pheno'!$B:$B,'LB pheno'!F:F)))</f>
        <v>Rpi gene?</v>
      </c>
      <c r="D17" t="s">
        <v>72</v>
      </c>
      <c r="E17" t="s">
        <v>79</v>
      </c>
      <c r="F17" t="s">
        <v>594</v>
      </c>
      <c r="G17" t="s">
        <v>594</v>
      </c>
      <c r="I17">
        <f t="shared" si="0"/>
        <v>1</v>
      </c>
    </row>
    <row r="18" spans="1:9" x14ac:dyDescent="0.3">
      <c r="A18" t="s">
        <v>167</v>
      </c>
      <c r="B18" t="str">
        <f>IF(LOOKUP($A18,'LB pheno'!$B:$B)=$A18,(LOOKUP($A18,'LB pheno'!$B:$B,'LB pheno'!C:C)))</f>
        <v>LB</v>
      </c>
      <c r="C18" t="str">
        <f>IF(LOOKUP($A18,'LB pheno'!$B:$B)=$A18,(LOOKUP($A18,'LB pheno'!$B:$B,'LB pheno'!F:F)))</f>
        <v>Rpi gene?</v>
      </c>
      <c r="D18" t="s">
        <v>72</v>
      </c>
      <c r="E18" t="s">
        <v>79</v>
      </c>
      <c r="F18" t="s">
        <v>594</v>
      </c>
      <c r="G18" t="s">
        <v>594</v>
      </c>
      <c r="I18">
        <f t="shared" si="0"/>
        <v>1</v>
      </c>
    </row>
    <row r="19" spans="1:9" x14ac:dyDescent="0.3">
      <c r="A19" t="s">
        <v>168</v>
      </c>
      <c r="B19" t="str">
        <f>IF(LOOKUP($A19,'LB pheno'!$B:$B)=$A19,(LOOKUP($A19,'LB pheno'!$B:$B,'LB pheno'!C:C)))</f>
        <v>LB</v>
      </c>
      <c r="C19" t="str">
        <f>IF(LOOKUP($A19,'LB pheno'!$B:$B)=$A19,(LOOKUP($A19,'LB pheno'!$B:$B,'LB pheno'!F:F)))</f>
        <v>Rpi gene?</v>
      </c>
      <c r="D19" t="s">
        <v>72</v>
      </c>
      <c r="E19" t="s">
        <v>79</v>
      </c>
      <c r="F19" t="s">
        <v>594</v>
      </c>
      <c r="G19" t="s">
        <v>594</v>
      </c>
      <c r="I19">
        <f t="shared" si="0"/>
        <v>1</v>
      </c>
    </row>
    <row r="20" spans="1:9" x14ac:dyDescent="0.3">
      <c r="A20" t="s">
        <v>169</v>
      </c>
      <c r="B20" t="str">
        <f>IF(LOOKUP($A20,'LB pheno'!$B:$B)=$A20,(LOOKUP($A20,'LB pheno'!$B:$B,'LB pheno'!C:C)))</f>
        <v>LB</v>
      </c>
      <c r="C20" t="str">
        <f>IF(LOOKUP($A20,'LB pheno'!$B:$B)=$A20,(LOOKUP($A20,'LB pheno'!$B:$B,'LB pheno'!F:F)))</f>
        <v>Rpi gene?</v>
      </c>
      <c r="D20" t="s">
        <v>72</v>
      </c>
      <c r="E20" t="s">
        <v>79</v>
      </c>
      <c r="F20" t="s">
        <v>594</v>
      </c>
      <c r="G20" t="s">
        <v>594</v>
      </c>
      <c r="I20">
        <f t="shared" si="0"/>
        <v>1</v>
      </c>
    </row>
    <row r="21" spans="1:9" x14ac:dyDescent="0.3">
      <c r="A21" t="s">
        <v>172</v>
      </c>
      <c r="B21" t="str">
        <f>IF(LOOKUP($A21,'LB pheno'!$B:$B)=$A21,(LOOKUP($A21,'LB pheno'!$B:$B,'LB pheno'!C:C)))</f>
        <v>LB</v>
      </c>
      <c r="C21" t="str">
        <f>IF(LOOKUP($A21,'LB pheno'!$B:$B)=$A21,(LOOKUP($A21,'LB pheno'!$B:$B,'LB pheno'!F:F)))</f>
        <v>Rpi gene?</v>
      </c>
      <c r="D21" t="s">
        <v>72</v>
      </c>
      <c r="E21" t="s">
        <v>79</v>
      </c>
      <c r="F21" t="s">
        <v>594</v>
      </c>
      <c r="G21" t="s">
        <v>594</v>
      </c>
      <c r="I21">
        <f t="shared" si="0"/>
        <v>1</v>
      </c>
    </row>
    <row r="22" spans="1:9" x14ac:dyDescent="0.3">
      <c r="A22" t="s">
        <v>163</v>
      </c>
      <c r="B22" t="str">
        <f>IF(LOOKUP($A22,'LB pheno'!$B:$B)=$A22,(LOOKUP($A22,'LB pheno'!$B:$B,'LB pheno'!C:C)))</f>
        <v>LB</v>
      </c>
      <c r="C22" t="str">
        <f>IF(LOOKUP($A22,'LB pheno'!$B:$B)=$A22,(LOOKUP($A22,'LB pheno'!$B:$B,'LB pheno'!F:F)))</f>
        <v>Rpi gene?</v>
      </c>
      <c r="D22" t="s">
        <v>72</v>
      </c>
      <c r="E22" t="s">
        <v>111</v>
      </c>
      <c r="F22" t="s">
        <v>594</v>
      </c>
      <c r="G22" t="s">
        <v>594</v>
      </c>
      <c r="I22">
        <f t="shared" si="0"/>
        <v>1</v>
      </c>
    </row>
    <row r="23" spans="1:9" x14ac:dyDescent="0.3">
      <c r="A23" t="s">
        <v>80</v>
      </c>
      <c r="B23" t="str">
        <f>IF(LOOKUP($A23,'LB pheno'!$B:$B)=$A23,(LOOKUP($A23,'LB pheno'!$B:$B,'LB pheno'!C:C)))</f>
        <v>LTVR</v>
      </c>
      <c r="C23" t="str">
        <f>IF(LOOKUP($A23,'LB pheno'!$B:$B)=$A23,(LOOKUP($A23,'LB pheno'!$B:$B,'LB pheno'!F:F)))</f>
        <v>S</v>
      </c>
      <c r="D23" t="s">
        <v>72</v>
      </c>
      <c r="E23" t="s">
        <v>79</v>
      </c>
      <c r="F23" t="s">
        <v>594</v>
      </c>
      <c r="G23" t="s">
        <v>594</v>
      </c>
      <c r="I23">
        <f t="shared" si="0"/>
        <v>1</v>
      </c>
    </row>
    <row r="24" spans="1:9" x14ac:dyDescent="0.3">
      <c r="A24" t="s">
        <v>171</v>
      </c>
      <c r="B24" t="str">
        <f>IF(LOOKUP($A24,'LB pheno'!$B:$B)=$A24,(LOOKUP($A24,'LB pheno'!$B:$B,'LB pheno'!C:C)))</f>
        <v>LTVR</v>
      </c>
      <c r="C24" t="str">
        <f>IF(LOOKUP($A24,'LB pheno'!$B:$B)=$A24,(LOOKUP($A24,'LB pheno'!$B:$B,'LB pheno'!F:F)))</f>
        <v>S</v>
      </c>
      <c r="D24" t="s">
        <v>72</v>
      </c>
      <c r="E24" t="s">
        <v>79</v>
      </c>
      <c r="F24" t="s">
        <v>594</v>
      </c>
      <c r="G24" t="s">
        <v>594</v>
      </c>
      <c r="I24">
        <f t="shared" si="0"/>
        <v>1</v>
      </c>
    </row>
    <row r="25" spans="1:9" x14ac:dyDescent="0.3">
      <c r="A25" t="s">
        <v>177</v>
      </c>
      <c r="B25" t="str">
        <f>IF(LOOKUP($A25,'LB pheno'!$B:$B)=$A25,(LOOKUP($A25,'LB pheno'!$B:$B,'LB pheno'!C:C)))</f>
        <v>LTVR</v>
      </c>
      <c r="C25" t="str">
        <f>IF(LOOKUP($A25,'LB pheno'!$B:$B)=$A25,(LOOKUP($A25,'LB pheno'!$B:$B,'LB pheno'!F:F)))</f>
        <v>S</v>
      </c>
      <c r="D25" t="s">
        <v>72</v>
      </c>
      <c r="E25" t="s">
        <v>79</v>
      </c>
      <c r="F25" t="s">
        <v>594</v>
      </c>
      <c r="G25" t="s">
        <v>594</v>
      </c>
      <c r="I25">
        <f t="shared" si="0"/>
        <v>1</v>
      </c>
    </row>
    <row r="26" spans="1:9" x14ac:dyDescent="0.3">
      <c r="A26" t="s">
        <v>178</v>
      </c>
      <c r="B26" t="str">
        <f>IF(LOOKUP($A26,'LB pheno'!$B:$B)=$A26,(LOOKUP($A26,'LB pheno'!$B:$B,'LB pheno'!C:C)))</f>
        <v>LTVR</v>
      </c>
      <c r="C26" t="str">
        <f>IF(LOOKUP($A26,'LB pheno'!$B:$B)=$A26,(LOOKUP($A26,'LB pheno'!$B:$B,'LB pheno'!F:F)))</f>
        <v>S</v>
      </c>
      <c r="D26" t="s">
        <v>72</v>
      </c>
      <c r="E26" t="s">
        <v>79</v>
      </c>
      <c r="F26" t="s">
        <v>594</v>
      </c>
      <c r="G26" t="s">
        <v>594</v>
      </c>
      <c r="I26">
        <f t="shared" si="0"/>
        <v>1</v>
      </c>
    </row>
    <row r="27" spans="1:9" x14ac:dyDescent="0.3">
      <c r="A27" t="s">
        <v>112</v>
      </c>
      <c r="B27" t="str">
        <f>IF(LOOKUP($A27,'LB pheno'!$B:$B)=$A27,(LOOKUP($A27,'LB pheno'!$B:$B,'LB pheno'!C:C)))</f>
        <v>LTVR</v>
      </c>
      <c r="C27" t="str">
        <f>IF(LOOKUP($A27,'LB pheno'!$B:$B)=$A27,(LOOKUP($A27,'LB pheno'!$B:$B,'LB pheno'!F:F)))</f>
        <v>S</v>
      </c>
      <c r="D27" t="s">
        <v>72</v>
      </c>
      <c r="E27" t="s">
        <v>79</v>
      </c>
      <c r="F27" t="s">
        <v>594</v>
      </c>
      <c r="G27" t="s">
        <v>594</v>
      </c>
      <c r="I27">
        <f t="shared" si="0"/>
        <v>1</v>
      </c>
    </row>
    <row r="28" spans="1:9" x14ac:dyDescent="0.3">
      <c r="A28" t="s">
        <v>116</v>
      </c>
      <c r="B28" t="str">
        <f>IF(LOOKUP($A28,'LB pheno'!$B:$B)=$A28,(LOOKUP($A28,'LB pheno'!$B:$B,'LB pheno'!C:C)))</f>
        <v>LTVR</v>
      </c>
      <c r="C28" t="str">
        <f>IF(LOOKUP($A28,'LB pheno'!$B:$B)=$A28,(LOOKUP($A28,'LB pheno'!$B:$B,'LB pheno'!F:F)))</f>
        <v>S</v>
      </c>
      <c r="D28" t="s">
        <v>72</v>
      </c>
      <c r="E28" t="s">
        <v>79</v>
      </c>
      <c r="F28" t="s">
        <v>594</v>
      </c>
      <c r="G28" t="s">
        <v>594</v>
      </c>
      <c r="I28">
        <f t="shared" si="0"/>
        <v>1</v>
      </c>
    </row>
    <row r="29" spans="1:9" x14ac:dyDescent="0.3">
      <c r="A29" t="s">
        <v>128</v>
      </c>
      <c r="B29" t="str">
        <f>IF(LOOKUP($A29,'LB pheno'!$B:$B)=$A29,(LOOKUP($A29,'LB pheno'!$B:$B,'LB pheno'!C:C)))</f>
        <v>LTVR</v>
      </c>
      <c r="C29" t="str">
        <f>IF(LOOKUP($A29,'LB pheno'!$B:$B)=$A29,(LOOKUP($A29,'LB pheno'!$B:$B,'LB pheno'!F:F)))</f>
        <v>S</v>
      </c>
      <c r="D29" t="s">
        <v>72</v>
      </c>
      <c r="E29" t="s">
        <v>79</v>
      </c>
      <c r="F29" t="s">
        <v>594</v>
      </c>
      <c r="G29" t="s">
        <v>594</v>
      </c>
      <c r="I29">
        <f t="shared" si="0"/>
        <v>1</v>
      </c>
    </row>
    <row r="30" spans="1:9" x14ac:dyDescent="0.3">
      <c r="A30" t="s">
        <v>134</v>
      </c>
      <c r="B30" t="str">
        <f>IF(LOOKUP($A30,'LB pheno'!$B:$B)=$A30,(LOOKUP($A30,'LB pheno'!$B:$B,'LB pheno'!C:C)))</f>
        <v>LTVR</v>
      </c>
      <c r="C30" t="str">
        <f>IF(LOOKUP($A30,'LB pheno'!$B:$B)=$A30,(LOOKUP($A30,'LB pheno'!$B:$B,'LB pheno'!F:F)))</f>
        <v>S</v>
      </c>
      <c r="D30" t="s">
        <v>72</v>
      </c>
      <c r="E30" t="s">
        <v>79</v>
      </c>
      <c r="F30" t="s">
        <v>594</v>
      </c>
      <c r="G30" t="s">
        <v>594</v>
      </c>
      <c r="I30">
        <f t="shared" si="0"/>
        <v>1</v>
      </c>
    </row>
    <row r="31" spans="1:9" x14ac:dyDescent="0.3">
      <c r="A31" t="s">
        <v>135</v>
      </c>
      <c r="B31" t="str">
        <f>IF(LOOKUP($A31,'LB pheno'!$B:$B)=$A31,(LOOKUP($A31,'LB pheno'!$B:$B,'LB pheno'!C:C)))</f>
        <v>LTVR</v>
      </c>
      <c r="C31" t="str">
        <f>IF(LOOKUP($A31,'LB pheno'!$B:$B)=$A31,(LOOKUP($A31,'LB pheno'!$B:$B,'LB pheno'!F:F)))</f>
        <v>S</v>
      </c>
      <c r="D31" t="s">
        <v>72</v>
      </c>
      <c r="E31" t="s">
        <v>79</v>
      </c>
      <c r="F31" t="s">
        <v>594</v>
      </c>
      <c r="G31" t="s">
        <v>594</v>
      </c>
      <c r="I31">
        <f t="shared" si="0"/>
        <v>1</v>
      </c>
    </row>
    <row r="32" spans="1:9" x14ac:dyDescent="0.3">
      <c r="A32" t="s">
        <v>158</v>
      </c>
      <c r="B32" t="str">
        <f>IF(LOOKUP($A32,'LB pheno'!$B:$B)=$A32,(LOOKUP($A32,'LB pheno'!$B:$B,'LB pheno'!C:C)))</f>
        <v>LB</v>
      </c>
      <c r="C32" t="str">
        <f>IF(LOOKUP($A32,'LB pheno'!$B:$B)=$A32,(LOOKUP($A32,'LB pheno'!$B:$B,'LB pheno'!F:F)))</f>
        <v>HR</v>
      </c>
      <c r="D32" t="s">
        <v>86</v>
      </c>
      <c r="E32" t="s">
        <v>63</v>
      </c>
      <c r="F32" t="s">
        <v>593</v>
      </c>
      <c r="G32" t="s">
        <v>593</v>
      </c>
      <c r="I32">
        <f t="shared" si="0"/>
        <v>1</v>
      </c>
    </row>
    <row r="33" spans="1:9" x14ac:dyDescent="0.3">
      <c r="A33" t="s">
        <v>121</v>
      </c>
      <c r="B33" t="str">
        <f>IF(LOOKUP($A33,'LB pheno'!$B:$B)=$A33,(LOOKUP($A33,'LB pheno'!$B:$B,'LB pheno'!C:C)))</f>
        <v>LTVR</v>
      </c>
      <c r="C33" t="str">
        <f>IF(LOOKUP($A33,'LB pheno'!$B:$B)=$A33,(LOOKUP($A33,'LB pheno'!$B:$B,'LB pheno'!F:F)))</f>
        <v>HS</v>
      </c>
      <c r="D33" t="s">
        <v>86</v>
      </c>
      <c r="E33" t="s">
        <v>63</v>
      </c>
      <c r="F33" t="s">
        <v>593</v>
      </c>
      <c r="G33" t="s">
        <v>593</v>
      </c>
      <c r="I33">
        <f t="shared" si="0"/>
        <v>1</v>
      </c>
    </row>
    <row r="34" spans="1:9" x14ac:dyDescent="0.3">
      <c r="A34" t="s">
        <v>54</v>
      </c>
      <c r="B34" t="str">
        <f>IF(LOOKUP($A34,'LB pheno'!$B:$B)=$A34,(LOOKUP($A34,'LB pheno'!$B:$B,'LB pheno'!C:C)))</f>
        <v>LTVR</v>
      </c>
      <c r="C34" t="str">
        <f>IF(LOOKUP($A34,'LB pheno'!$B:$B)=$A34,(LOOKUP($A34,'LB pheno'!$B:$B,'LB pheno'!F:F)))</f>
        <v>MR</v>
      </c>
      <c r="D34" t="s">
        <v>86</v>
      </c>
      <c r="E34" t="s">
        <v>63</v>
      </c>
      <c r="F34" t="s">
        <v>593</v>
      </c>
      <c r="G34" t="s">
        <v>593</v>
      </c>
      <c r="I34">
        <f t="shared" si="0"/>
        <v>1</v>
      </c>
    </row>
    <row r="35" spans="1:9" x14ac:dyDescent="0.3">
      <c r="A35" t="s">
        <v>67</v>
      </c>
      <c r="B35" t="str">
        <f>IF(LOOKUP($A35,'LB pheno'!$B:$B)=$A35,(LOOKUP($A35,'LB pheno'!$B:$B,'LB pheno'!C:C)))</f>
        <v>LTVR</v>
      </c>
      <c r="C35" t="str">
        <f>IF(LOOKUP($A35,'LB pheno'!$B:$B)=$A35,(LOOKUP($A35,'LB pheno'!$B:$B,'LB pheno'!F:F)))</f>
        <v>MR</v>
      </c>
      <c r="D35" t="s">
        <v>86</v>
      </c>
      <c r="E35" t="s">
        <v>63</v>
      </c>
      <c r="F35" t="s">
        <v>593</v>
      </c>
      <c r="G35" t="s">
        <v>593</v>
      </c>
      <c r="I35">
        <f t="shared" si="0"/>
        <v>1</v>
      </c>
    </row>
    <row r="36" spans="1:9" x14ac:dyDescent="0.3">
      <c r="A36" t="s">
        <v>148</v>
      </c>
      <c r="B36" t="str">
        <f>IF(LOOKUP($A36,'LB pheno'!$B:$B)=$A36,(LOOKUP($A36,'LB pheno'!$B:$B,'LB pheno'!C:C)))</f>
        <v>LTVR</v>
      </c>
      <c r="C36" t="str">
        <f>IF(LOOKUP($A36,'LB pheno'!$B:$B)=$A36,(LOOKUP($A36,'LB pheno'!$B:$B,'LB pheno'!F:F)))</f>
        <v>MR</v>
      </c>
      <c r="D36" t="s">
        <v>86</v>
      </c>
      <c r="E36" t="s">
        <v>63</v>
      </c>
      <c r="F36" t="s">
        <v>593</v>
      </c>
      <c r="G36" t="s">
        <v>593</v>
      </c>
      <c r="I36">
        <f t="shared" si="0"/>
        <v>1</v>
      </c>
    </row>
    <row r="37" spans="1:9" x14ac:dyDescent="0.3">
      <c r="A37" t="s">
        <v>73</v>
      </c>
      <c r="B37" t="str">
        <f>IF(LOOKUP($A37,'LB pheno'!$B:$B)=$A37,(LOOKUP($A37,'LB pheno'!$B:$B,'LB pheno'!C:C)))</f>
        <v>LTVR</v>
      </c>
      <c r="C37" t="str">
        <f>IF(LOOKUP($A37,'LB pheno'!$B:$B)=$A37,(LOOKUP($A37,'LB pheno'!$B:$B,'LB pheno'!F:F)))</f>
        <v>MR</v>
      </c>
      <c r="D37" t="s">
        <v>86</v>
      </c>
      <c r="E37" t="s">
        <v>63</v>
      </c>
      <c r="F37" t="s">
        <v>593</v>
      </c>
      <c r="G37" t="s">
        <v>593</v>
      </c>
      <c r="I37">
        <f t="shared" si="0"/>
        <v>1</v>
      </c>
    </row>
    <row r="38" spans="1:9" x14ac:dyDescent="0.3">
      <c r="A38" t="s">
        <v>88</v>
      </c>
      <c r="B38" t="str">
        <f>IF(LOOKUP($A38,'LB pheno'!$B:$B)=$A38,(LOOKUP($A38,'LB pheno'!$B:$B,'LB pheno'!C:C)))</f>
        <v>LTVR</v>
      </c>
      <c r="C38" t="str">
        <f>IF(LOOKUP($A38,'LB pheno'!$B:$B)=$A38,(LOOKUP($A38,'LB pheno'!$B:$B,'LB pheno'!F:F)))</f>
        <v>MR</v>
      </c>
      <c r="D38" t="s">
        <v>86</v>
      </c>
      <c r="E38" t="s">
        <v>63</v>
      </c>
      <c r="F38" t="s">
        <v>593</v>
      </c>
      <c r="G38" t="s">
        <v>593</v>
      </c>
      <c r="I38">
        <f t="shared" si="0"/>
        <v>1</v>
      </c>
    </row>
    <row r="39" spans="1:9" x14ac:dyDescent="0.3">
      <c r="A39" t="s">
        <v>99</v>
      </c>
      <c r="B39" t="str">
        <f>IF(LOOKUP($A39,'LB pheno'!$B:$B)=$A39,(LOOKUP($A39,'LB pheno'!$B:$B,'LB pheno'!C:C)))</f>
        <v>LTVR</v>
      </c>
      <c r="C39" t="str">
        <f>IF(LOOKUP($A39,'LB pheno'!$B:$B)=$A39,(LOOKUP($A39,'LB pheno'!$B:$B,'LB pheno'!F:F)))</f>
        <v>MR</v>
      </c>
      <c r="D39" t="s">
        <v>86</v>
      </c>
      <c r="E39" t="s">
        <v>63</v>
      </c>
      <c r="F39" t="s">
        <v>593</v>
      </c>
      <c r="G39" t="s">
        <v>593</v>
      </c>
      <c r="I39">
        <f t="shared" ref="I39:I70" si="1">IF(F39=G39,1,0)</f>
        <v>1</v>
      </c>
    </row>
    <row r="40" spans="1:9" x14ac:dyDescent="0.3">
      <c r="A40" t="s">
        <v>102</v>
      </c>
      <c r="B40" t="str">
        <f>IF(LOOKUP($A40,'LB pheno'!$B:$B)=$A40,(LOOKUP($A40,'LB pheno'!$B:$B,'LB pheno'!C:C)))</f>
        <v>LTVR</v>
      </c>
      <c r="C40" t="str">
        <f>IF(LOOKUP($A40,'LB pheno'!$B:$B)=$A40,(LOOKUP($A40,'LB pheno'!$B:$B,'LB pheno'!F:F)))</f>
        <v>MR</v>
      </c>
      <c r="D40" t="s">
        <v>86</v>
      </c>
      <c r="E40" t="s">
        <v>63</v>
      </c>
      <c r="F40" t="s">
        <v>593</v>
      </c>
      <c r="G40" t="s">
        <v>593</v>
      </c>
      <c r="I40">
        <f t="shared" si="1"/>
        <v>1</v>
      </c>
    </row>
    <row r="41" spans="1:9" x14ac:dyDescent="0.3">
      <c r="A41" t="s">
        <v>103</v>
      </c>
      <c r="B41" t="str">
        <f>IF(LOOKUP($A41,'LB pheno'!$B:$B)=$A41,(LOOKUP($A41,'LB pheno'!$B:$B,'LB pheno'!C:C)))</f>
        <v>LTVR</v>
      </c>
      <c r="C41" t="str">
        <f>IF(LOOKUP($A41,'LB pheno'!$B:$B)=$A41,(LOOKUP($A41,'LB pheno'!$B:$B,'LB pheno'!F:F)))</f>
        <v>MR</v>
      </c>
      <c r="D41" t="s">
        <v>86</v>
      </c>
      <c r="E41" t="s">
        <v>63</v>
      </c>
      <c r="F41" t="s">
        <v>593</v>
      </c>
      <c r="G41" t="s">
        <v>593</v>
      </c>
      <c r="I41">
        <f t="shared" si="1"/>
        <v>1</v>
      </c>
    </row>
    <row r="42" spans="1:9" x14ac:dyDescent="0.3">
      <c r="A42" t="s">
        <v>113</v>
      </c>
      <c r="B42" t="str">
        <f>IF(LOOKUP($A42,'LB pheno'!$B:$B)=$A42,(LOOKUP($A42,'LB pheno'!$B:$B,'LB pheno'!C:C)))</f>
        <v>LTVR</v>
      </c>
      <c r="C42" t="str">
        <f>IF(LOOKUP($A42,'LB pheno'!$B:$B)=$A42,(LOOKUP($A42,'LB pheno'!$B:$B,'LB pheno'!F:F)))</f>
        <v>MR</v>
      </c>
      <c r="D42" t="s">
        <v>86</v>
      </c>
      <c r="E42" t="s">
        <v>63</v>
      </c>
      <c r="F42" t="s">
        <v>593</v>
      </c>
      <c r="G42" t="s">
        <v>593</v>
      </c>
      <c r="I42">
        <f t="shared" si="1"/>
        <v>1</v>
      </c>
    </row>
    <row r="43" spans="1:9" x14ac:dyDescent="0.3">
      <c r="A43" t="s">
        <v>179</v>
      </c>
      <c r="B43" t="str">
        <f>IF(LOOKUP($A43,'LB pheno'!$B:$B)=$A43,(LOOKUP($A43,'LB pheno'!$B:$B,'LB pheno'!C:C)))</f>
        <v>BW</v>
      </c>
      <c r="C43" t="str">
        <f>IF(LOOKUP($A43,'LB pheno'!$B:$B)=$A43,(LOOKUP($A43,'LB pheno'!$B:$B,'LB pheno'!F:F)))</f>
        <v>MR</v>
      </c>
      <c r="D43" t="s">
        <v>86</v>
      </c>
      <c r="E43" t="s">
        <v>63</v>
      </c>
      <c r="F43" t="s">
        <v>593</v>
      </c>
      <c r="G43" t="s">
        <v>593</v>
      </c>
      <c r="I43">
        <f t="shared" si="1"/>
        <v>1</v>
      </c>
    </row>
    <row r="44" spans="1:9" x14ac:dyDescent="0.3">
      <c r="A44" t="s">
        <v>122</v>
      </c>
      <c r="B44" t="str">
        <f>IF(LOOKUP($A44,'LB pheno'!$B:$B)=$A44,(LOOKUP($A44,'LB pheno'!$B:$B,'LB pheno'!C:C)))</f>
        <v>LTVR</v>
      </c>
      <c r="C44" t="str">
        <f>IF(LOOKUP($A44,'LB pheno'!$B:$B)=$A44,(LOOKUP($A44,'LB pheno'!$B:$B,'LB pheno'!F:F)))</f>
        <v>MR</v>
      </c>
      <c r="D44" t="s">
        <v>86</v>
      </c>
      <c r="E44" t="s">
        <v>63</v>
      </c>
      <c r="F44" t="s">
        <v>593</v>
      </c>
      <c r="G44" t="s">
        <v>593</v>
      </c>
      <c r="I44">
        <f t="shared" si="1"/>
        <v>1</v>
      </c>
    </row>
    <row r="45" spans="1:9" x14ac:dyDescent="0.3">
      <c r="A45" t="s">
        <v>181</v>
      </c>
      <c r="B45" t="str">
        <f>IF(LOOKUP($A45,'LB pheno'!$B:$B)=$A45,(LOOKUP($A45,'LB pheno'!$B:$B,'LB pheno'!C:C)))</f>
        <v>LTVR</v>
      </c>
      <c r="C45" t="str">
        <f>IF(LOOKUP($A45,'LB pheno'!$B:$B)=$A45,(LOOKUP($A45,'LB pheno'!$B:$B,'LB pheno'!F:F)))</f>
        <v>MR</v>
      </c>
      <c r="D45" t="s">
        <v>86</v>
      </c>
      <c r="E45" t="s">
        <v>63</v>
      </c>
      <c r="F45" t="s">
        <v>593</v>
      </c>
      <c r="G45" t="s">
        <v>593</v>
      </c>
      <c r="I45">
        <f t="shared" si="1"/>
        <v>1</v>
      </c>
    </row>
    <row r="46" spans="1:9" x14ac:dyDescent="0.3">
      <c r="A46" t="s">
        <v>83</v>
      </c>
      <c r="B46" t="str">
        <f>IF(LOOKUP($A46,'LB pheno'!$B:$B)=$A46,(LOOKUP($A46,'LB pheno'!$B:$B,'LB pheno'!C:C)))</f>
        <v>LTVR</v>
      </c>
      <c r="C46" t="str">
        <f>IF(LOOKUP($A46,'LB pheno'!$B:$B)=$A46,(LOOKUP($A46,'LB pheno'!$B:$B,'LB pheno'!F:F)))</f>
        <v>MS</v>
      </c>
      <c r="D46" t="s">
        <v>86</v>
      </c>
      <c r="E46" t="s">
        <v>63</v>
      </c>
      <c r="F46" t="s">
        <v>593</v>
      </c>
      <c r="G46" t="s">
        <v>593</v>
      </c>
      <c r="I46">
        <f t="shared" si="1"/>
        <v>1</v>
      </c>
    </row>
    <row r="47" spans="1:9" x14ac:dyDescent="0.3">
      <c r="A47" t="s">
        <v>164</v>
      </c>
      <c r="B47" t="str">
        <f>IF(LOOKUP($A47,'LB pheno'!$B:$B)=$A47,(LOOKUP($A47,'LB pheno'!$B:$B,'LB pheno'!C:C)))</f>
        <v>BW</v>
      </c>
      <c r="C47" t="str">
        <f>IF(LOOKUP($A47,'LB pheno'!$B:$B)=$A47,(LOOKUP($A47,'LB pheno'!$B:$B,'LB pheno'!F:F)))</f>
        <v>MS</v>
      </c>
      <c r="D47" t="s">
        <v>86</v>
      </c>
      <c r="E47" t="s">
        <v>63</v>
      </c>
      <c r="F47" t="s">
        <v>593</v>
      </c>
      <c r="G47" t="s">
        <v>593</v>
      </c>
      <c r="I47">
        <f t="shared" si="1"/>
        <v>1</v>
      </c>
    </row>
    <row r="48" spans="1:9" x14ac:dyDescent="0.3">
      <c r="A48" t="s">
        <v>89</v>
      </c>
      <c r="B48" t="str">
        <f>IF(LOOKUP($A48,'LB pheno'!$B:$B)=$A48,(LOOKUP($A48,'LB pheno'!$B:$B,'LB pheno'!C:C)))</f>
        <v>LTVR</v>
      </c>
      <c r="C48" t="str">
        <f>IF(LOOKUP($A48,'LB pheno'!$B:$B)=$A48,(LOOKUP($A48,'LB pheno'!$B:$B,'LB pheno'!F:F)))</f>
        <v>MS</v>
      </c>
      <c r="D48" t="s">
        <v>86</v>
      </c>
      <c r="E48" t="s">
        <v>63</v>
      </c>
      <c r="F48" t="s">
        <v>593</v>
      </c>
      <c r="G48" t="s">
        <v>593</v>
      </c>
      <c r="I48">
        <f t="shared" si="1"/>
        <v>1</v>
      </c>
    </row>
    <row r="49" spans="1:9" x14ac:dyDescent="0.3">
      <c r="A49" t="s">
        <v>93</v>
      </c>
      <c r="B49" t="str">
        <f>IF(LOOKUP($A49,'LB pheno'!$B:$B)=$A49,(LOOKUP($A49,'LB pheno'!$B:$B,'LB pheno'!C:C)))</f>
        <v>LTVR</v>
      </c>
      <c r="C49" t="str">
        <f>IF(LOOKUP($A49,'LB pheno'!$B:$B)=$A49,(LOOKUP($A49,'LB pheno'!$B:$B,'LB pheno'!F:F)))</f>
        <v>MS</v>
      </c>
      <c r="D49" t="s">
        <v>86</v>
      </c>
      <c r="E49" t="s">
        <v>63</v>
      </c>
      <c r="F49" t="s">
        <v>593</v>
      </c>
      <c r="G49" t="s">
        <v>593</v>
      </c>
      <c r="I49">
        <f t="shared" si="1"/>
        <v>1</v>
      </c>
    </row>
    <row r="50" spans="1:9" x14ac:dyDescent="0.3">
      <c r="A50" t="s">
        <v>106</v>
      </c>
      <c r="B50" t="str">
        <f>IF(LOOKUP($A50,'LB pheno'!$B:$B)=$A50,(LOOKUP($A50,'LB pheno'!$B:$B,'LB pheno'!C:C)))</f>
        <v>LTVR</v>
      </c>
      <c r="C50" t="str">
        <f>IF(LOOKUP($A50,'LB pheno'!$B:$B)=$A50,(LOOKUP($A50,'LB pheno'!$B:$B,'LB pheno'!F:F)))</f>
        <v>MS</v>
      </c>
      <c r="D50" t="s">
        <v>86</v>
      </c>
      <c r="E50" t="s">
        <v>63</v>
      </c>
      <c r="F50" t="s">
        <v>593</v>
      </c>
      <c r="G50" t="s">
        <v>593</v>
      </c>
      <c r="I50">
        <f t="shared" si="1"/>
        <v>1</v>
      </c>
    </row>
    <row r="51" spans="1:9" x14ac:dyDescent="0.3">
      <c r="A51" t="s">
        <v>109</v>
      </c>
      <c r="B51" t="str">
        <f>IF(LOOKUP($A51,'LB pheno'!$B:$B)=$A51,(LOOKUP($A51,'LB pheno'!$B:$B,'LB pheno'!C:C)))</f>
        <v>LTVR</v>
      </c>
      <c r="C51" t="str">
        <f>IF(LOOKUP($A51,'LB pheno'!$B:$B)=$A51,(LOOKUP($A51,'LB pheno'!$B:$B,'LB pheno'!F:F)))</f>
        <v>MS</v>
      </c>
      <c r="D51" t="s">
        <v>86</v>
      </c>
      <c r="E51" t="s">
        <v>63</v>
      </c>
      <c r="F51" t="s">
        <v>593</v>
      </c>
      <c r="G51" t="s">
        <v>593</v>
      </c>
      <c r="I51">
        <f t="shared" si="1"/>
        <v>1</v>
      </c>
    </row>
    <row r="52" spans="1:9" x14ac:dyDescent="0.3">
      <c r="A52" t="s">
        <v>123</v>
      </c>
      <c r="B52" t="str">
        <f>IF(LOOKUP($A52,'LB pheno'!$B:$B)=$A52,(LOOKUP($A52,'LB pheno'!$B:$B,'LB pheno'!C:C)))</f>
        <v>LTVR</v>
      </c>
      <c r="C52" t="str">
        <f>IF(LOOKUP($A52,'LB pheno'!$B:$B)=$A52,(LOOKUP($A52,'LB pheno'!$B:$B,'LB pheno'!F:F)))</f>
        <v>MS</v>
      </c>
      <c r="D52" t="s">
        <v>86</v>
      </c>
      <c r="E52" t="s">
        <v>63</v>
      </c>
      <c r="F52" t="s">
        <v>593</v>
      </c>
      <c r="G52" t="s">
        <v>593</v>
      </c>
      <c r="I52">
        <f t="shared" si="1"/>
        <v>1</v>
      </c>
    </row>
    <row r="53" spans="1:9" x14ac:dyDescent="0.3">
      <c r="A53" t="s">
        <v>131</v>
      </c>
      <c r="B53" t="str">
        <f>IF(LOOKUP($A53,'LB pheno'!$B:$B)=$A53,(LOOKUP($A53,'LB pheno'!$B:$B,'LB pheno'!C:C)))</f>
        <v>LTVR</v>
      </c>
      <c r="C53" t="str">
        <f>IF(LOOKUP($A53,'LB pheno'!$B:$B)=$A53,(LOOKUP($A53,'LB pheno'!$B:$B,'LB pheno'!F:F)))</f>
        <v>MS</v>
      </c>
      <c r="D53" t="s">
        <v>86</v>
      </c>
      <c r="E53" t="s">
        <v>63</v>
      </c>
      <c r="F53" t="s">
        <v>593</v>
      </c>
      <c r="G53" t="s">
        <v>593</v>
      </c>
      <c r="I53">
        <f t="shared" si="1"/>
        <v>1</v>
      </c>
    </row>
    <row r="54" spans="1:9" x14ac:dyDescent="0.3">
      <c r="A54" t="s">
        <v>133</v>
      </c>
      <c r="B54" t="str">
        <f>IF(LOOKUP($A54,'LB pheno'!$B:$B)=$A54,(LOOKUP($A54,'LB pheno'!$B:$B,'LB pheno'!C:C)))</f>
        <v>LTVR</v>
      </c>
      <c r="C54" t="str">
        <f>IF(LOOKUP($A54,'LB pheno'!$B:$B)=$A54,(LOOKUP($A54,'LB pheno'!$B:$B,'LB pheno'!F:F)))</f>
        <v>MS</v>
      </c>
      <c r="D54" t="s">
        <v>86</v>
      </c>
      <c r="E54" t="s">
        <v>63</v>
      </c>
      <c r="F54" t="s">
        <v>593</v>
      </c>
      <c r="G54" t="s">
        <v>593</v>
      </c>
      <c r="I54">
        <f t="shared" si="1"/>
        <v>1</v>
      </c>
    </row>
    <row r="55" spans="1:9" x14ac:dyDescent="0.3">
      <c r="A55" t="s">
        <v>183</v>
      </c>
      <c r="B55" t="str">
        <f>IF(LOOKUP($A55,'LB pheno'!$B:$B)=$A55,(LOOKUP($A55,'LB pheno'!$B:$B,'LB pheno'!C:C)))</f>
        <v>LTVR</v>
      </c>
      <c r="C55" t="str">
        <f>IF(LOOKUP($A55,'LB pheno'!$B:$B)=$A55,(LOOKUP($A55,'LB pheno'!$B:$B,'LB pheno'!F:F)))</f>
        <v>MS</v>
      </c>
      <c r="D55" t="s">
        <v>86</v>
      </c>
      <c r="E55" t="s">
        <v>63</v>
      </c>
      <c r="F55" t="s">
        <v>593</v>
      </c>
      <c r="G55" t="s">
        <v>593</v>
      </c>
      <c r="I55">
        <f t="shared" si="1"/>
        <v>1</v>
      </c>
    </row>
    <row r="56" spans="1:9" x14ac:dyDescent="0.3">
      <c r="A56" t="s">
        <v>174</v>
      </c>
      <c r="B56" t="str">
        <f>IF(LOOKUP($A56,'LB pheno'!$B:$B)=$A56,(LOOKUP($A56,'LB pheno'!$B:$B,'LB pheno'!C:C)))</f>
        <v>LTVR</v>
      </c>
      <c r="C56" t="str">
        <f>IF(LOOKUP($A56,'LB pheno'!$B:$B)=$A56,(LOOKUP($A56,'LB pheno'!$B:$B,'LB pheno'!F:F)))</f>
        <v>R</v>
      </c>
      <c r="D56" t="s">
        <v>86</v>
      </c>
      <c r="E56" t="s">
        <v>63</v>
      </c>
      <c r="F56" t="s">
        <v>593</v>
      </c>
      <c r="G56" t="s">
        <v>593</v>
      </c>
      <c r="I56">
        <f t="shared" si="1"/>
        <v>1</v>
      </c>
    </row>
    <row r="57" spans="1:9" x14ac:dyDescent="0.3">
      <c r="A57" t="s">
        <v>100</v>
      </c>
      <c r="B57" t="str">
        <f>IF(LOOKUP($A57,'LB pheno'!$B:$B)=$A57,(LOOKUP($A57,'LB pheno'!$B:$B,'LB pheno'!C:C)))</f>
        <v>LTVR</v>
      </c>
      <c r="C57" t="str">
        <f>IF(LOOKUP($A57,'LB pheno'!$B:$B)=$A57,(LOOKUP($A57,'LB pheno'!$B:$B,'LB pheno'!F:F)))</f>
        <v>R</v>
      </c>
      <c r="D57" t="s">
        <v>86</v>
      </c>
      <c r="E57" t="s">
        <v>63</v>
      </c>
      <c r="F57" t="s">
        <v>593</v>
      </c>
      <c r="G57" t="s">
        <v>593</v>
      </c>
      <c r="I57">
        <f t="shared" si="1"/>
        <v>1</v>
      </c>
    </row>
    <row r="58" spans="1:9" x14ac:dyDescent="0.3">
      <c r="A58" t="s">
        <v>180</v>
      </c>
      <c r="B58" t="str">
        <f>IF(LOOKUP($A58,'LB pheno'!$B:$B)=$A58,(LOOKUP($A58,'LB pheno'!$B:$B,'LB pheno'!C:C)))</f>
        <v>LTVR</v>
      </c>
      <c r="C58" t="str">
        <f>IF(LOOKUP($A58,'LB pheno'!$B:$B)=$A58,(LOOKUP($A58,'LB pheno'!$B:$B,'LB pheno'!F:F)))</f>
        <v>R</v>
      </c>
      <c r="D58" t="s">
        <v>86</v>
      </c>
      <c r="E58" t="s">
        <v>63</v>
      </c>
      <c r="F58" t="s">
        <v>593</v>
      </c>
      <c r="G58" t="s">
        <v>593</v>
      </c>
      <c r="I58">
        <f t="shared" si="1"/>
        <v>1</v>
      </c>
    </row>
    <row r="59" spans="1:9" x14ac:dyDescent="0.3">
      <c r="A59" t="s">
        <v>130</v>
      </c>
      <c r="B59" t="str">
        <f>IF(LOOKUP($A59,'LB pheno'!$B:$B)=$A59,(LOOKUP($A59,'LB pheno'!$B:$B,'LB pheno'!C:C)))</f>
        <v>LTVR</v>
      </c>
      <c r="C59" t="str">
        <f>IF(LOOKUP($A59,'LB pheno'!$B:$B)=$A59,(LOOKUP($A59,'LB pheno'!$B:$B,'LB pheno'!F:F)))</f>
        <v>R</v>
      </c>
      <c r="D59" t="s">
        <v>86</v>
      </c>
      <c r="E59" t="s">
        <v>63</v>
      </c>
      <c r="F59" t="s">
        <v>593</v>
      </c>
      <c r="G59" t="s">
        <v>593</v>
      </c>
      <c r="I59">
        <f t="shared" si="1"/>
        <v>1</v>
      </c>
    </row>
    <row r="60" spans="1:9" x14ac:dyDescent="0.3">
      <c r="A60" t="s">
        <v>176</v>
      </c>
      <c r="B60" t="str">
        <f>IF(LOOKUP($A60,'LB pheno'!$B:$B)=$A60,(LOOKUP($A60,'LB pheno'!$B:$B,'LB pheno'!C:C)))</f>
        <v>LTVR</v>
      </c>
      <c r="C60" t="str">
        <f>IF(LOOKUP($A60,'LB pheno'!$B:$B)=$A60,(LOOKUP($A60,'LB pheno'!$B:$B,'LB pheno'!F:F)))</f>
        <v>Rpi gene?</v>
      </c>
      <c r="D60" t="s">
        <v>86</v>
      </c>
      <c r="E60" t="s">
        <v>63</v>
      </c>
      <c r="F60" t="s">
        <v>593</v>
      </c>
      <c r="G60" t="s">
        <v>593</v>
      </c>
      <c r="I60">
        <f t="shared" si="1"/>
        <v>1</v>
      </c>
    </row>
    <row r="61" spans="1:9" x14ac:dyDescent="0.3">
      <c r="A61" t="s">
        <v>152</v>
      </c>
      <c r="B61" t="str">
        <f>IF(LOOKUP($A61,'LB pheno'!$B:$B)=$A61,(LOOKUP($A61,'LB pheno'!$B:$B,'LB pheno'!C:C)))</f>
        <v>LTVR</v>
      </c>
      <c r="C61" t="str">
        <f>IF(LOOKUP($A61,'LB pheno'!$B:$B)=$A61,(LOOKUP($A61,'LB pheno'!$B:$B,'LB pheno'!F:F)))</f>
        <v>S</v>
      </c>
      <c r="D61" t="s">
        <v>86</v>
      </c>
      <c r="E61" t="s">
        <v>63</v>
      </c>
      <c r="F61" t="s">
        <v>593</v>
      </c>
      <c r="G61" t="s">
        <v>593</v>
      </c>
      <c r="I61">
        <f t="shared" si="1"/>
        <v>1</v>
      </c>
    </row>
    <row r="62" spans="1:9" x14ac:dyDescent="0.3">
      <c r="A62" t="s">
        <v>75</v>
      </c>
      <c r="B62" t="str">
        <f>IF(LOOKUP($A62,'LB pheno'!$B:$B)=$A62,(LOOKUP($A62,'LB pheno'!$B:$B,'LB pheno'!C:C)))</f>
        <v>LTVR</v>
      </c>
      <c r="C62" t="str">
        <f>IF(LOOKUP($A62,'LB pheno'!$B:$B)=$A62,(LOOKUP($A62,'LB pheno'!$B:$B,'LB pheno'!F:F)))</f>
        <v>S</v>
      </c>
      <c r="D62" t="s">
        <v>86</v>
      </c>
      <c r="E62" t="s">
        <v>63</v>
      </c>
      <c r="F62" t="s">
        <v>593</v>
      </c>
      <c r="G62" t="s">
        <v>593</v>
      </c>
      <c r="I62">
        <f t="shared" si="1"/>
        <v>1</v>
      </c>
    </row>
    <row r="63" spans="1:9" x14ac:dyDescent="0.3">
      <c r="A63" t="s">
        <v>76</v>
      </c>
      <c r="B63" t="str">
        <f>IF(LOOKUP($A63,'LB pheno'!$B:$B)=$A63,(LOOKUP($A63,'LB pheno'!$B:$B,'LB pheno'!C:C)))</f>
        <v>LTVR</v>
      </c>
      <c r="C63" t="str">
        <f>IF(LOOKUP($A63,'LB pheno'!$B:$B)=$A63,(LOOKUP($A63,'LB pheno'!$B:$B,'LB pheno'!F:F)))</f>
        <v>S</v>
      </c>
      <c r="D63" t="s">
        <v>86</v>
      </c>
      <c r="E63" t="s">
        <v>63</v>
      </c>
      <c r="F63" t="s">
        <v>593</v>
      </c>
      <c r="G63" t="s">
        <v>593</v>
      </c>
      <c r="I63">
        <f t="shared" si="1"/>
        <v>1</v>
      </c>
    </row>
    <row r="64" spans="1:9" x14ac:dyDescent="0.3">
      <c r="A64" t="s">
        <v>81</v>
      </c>
      <c r="B64" t="str">
        <f>IF(LOOKUP($A64,'LB pheno'!$B:$B)=$A64,(LOOKUP($A64,'LB pheno'!$B:$B,'LB pheno'!C:C)))</f>
        <v>LTVR</v>
      </c>
      <c r="C64" t="str">
        <f>IF(LOOKUP($A64,'LB pheno'!$B:$B)=$A64,(LOOKUP($A64,'LB pheno'!$B:$B,'LB pheno'!F:F)))</f>
        <v>S</v>
      </c>
      <c r="D64" t="s">
        <v>86</v>
      </c>
      <c r="E64" t="s">
        <v>63</v>
      </c>
      <c r="F64" t="s">
        <v>593</v>
      </c>
      <c r="G64" t="s">
        <v>593</v>
      </c>
      <c r="I64">
        <f t="shared" si="1"/>
        <v>1</v>
      </c>
    </row>
    <row r="65" spans="1:9" x14ac:dyDescent="0.3">
      <c r="A65" t="s">
        <v>82</v>
      </c>
      <c r="B65" t="str">
        <f>IF(LOOKUP($A65,'LB pheno'!$B:$B)=$A65,(LOOKUP($A65,'LB pheno'!$B:$B,'LB pheno'!C:C)))</f>
        <v>LTVR</v>
      </c>
      <c r="C65" t="str">
        <f>IF(LOOKUP($A65,'LB pheno'!$B:$B)=$A65,(LOOKUP($A65,'LB pheno'!$B:$B,'LB pheno'!F:F)))</f>
        <v>S</v>
      </c>
      <c r="D65" t="s">
        <v>86</v>
      </c>
      <c r="E65" t="s">
        <v>63</v>
      </c>
      <c r="F65" t="s">
        <v>593</v>
      </c>
      <c r="G65" t="s">
        <v>593</v>
      </c>
      <c r="I65">
        <f t="shared" si="1"/>
        <v>1</v>
      </c>
    </row>
    <row r="66" spans="1:9" x14ac:dyDescent="0.3">
      <c r="A66" t="s">
        <v>85</v>
      </c>
      <c r="B66" t="str">
        <f>IF(LOOKUP($A66,'LB pheno'!$B:$B)=$A66,(LOOKUP($A66,'LB pheno'!$B:$B,'LB pheno'!C:C)))</f>
        <v>LTVR</v>
      </c>
      <c r="C66" t="str">
        <f>IF(LOOKUP($A66,'LB pheno'!$B:$B)=$A66,(LOOKUP($A66,'LB pheno'!$B:$B,'LB pheno'!F:F)))</f>
        <v>S</v>
      </c>
      <c r="D66" t="s">
        <v>86</v>
      </c>
      <c r="E66" t="s">
        <v>63</v>
      </c>
      <c r="F66" t="s">
        <v>593</v>
      </c>
      <c r="G66" t="s">
        <v>593</v>
      </c>
      <c r="I66">
        <f t="shared" si="1"/>
        <v>1</v>
      </c>
    </row>
    <row r="67" spans="1:9" x14ac:dyDescent="0.3">
      <c r="A67" t="s">
        <v>87</v>
      </c>
      <c r="B67" t="str">
        <f>IF(LOOKUP($A67,'LB pheno'!$B:$B)=$A67,(LOOKUP($A67,'LB pheno'!$B:$B,'LB pheno'!C:C)))</f>
        <v>LTVR</v>
      </c>
      <c r="C67" t="str">
        <f>IF(LOOKUP($A67,'LB pheno'!$B:$B)=$A67,(LOOKUP($A67,'LB pheno'!$B:$B,'LB pheno'!F:F)))</f>
        <v>S</v>
      </c>
      <c r="D67" t="s">
        <v>86</v>
      </c>
      <c r="E67" t="s">
        <v>63</v>
      </c>
      <c r="F67" t="s">
        <v>593</v>
      </c>
      <c r="G67" t="s">
        <v>593</v>
      </c>
      <c r="I67">
        <f t="shared" si="1"/>
        <v>1</v>
      </c>
    </row>
    <row r="68" spans="1:9" x14ac:dyDescent="0.3">
      <c r="A68" t="s">
        <v>165</v>
      </c>
      <c r="B68" t="str">
        <f>IF(LOOKUP($A68,'LB pheno'!$B:$B)=$A68,(LOOKUP($A68,'LB pheno'!$B:$B,'LB pheno'!C:C)))</f>
        <v>LTVR</v>
      </c>
      <c r="C68" t="str">
        <f>IF(LOOKUP($A68,'LB pheno'!$B:$B)=$A68,(LOOKUP($A68,'LB pheno'!$B:$B,'LB pheno'!F:F)))</f>
        <v>S</v>
      </c>
      <c r="D68" t="s">
        <v>86</v>
      </c>
      <c r="E68" t="s">
        <v>63</v>
      </c>
      <c r="F68" t="s">
        <v>593</v>
      </c>
      <c r="G68" t="s">
        <v>593</v>
      </c>
      <c r="I68">
        <f t="shared" si="1"/>
        <v>1</v>
      </c>
    </row>
    <row r="69" spans="1:9" x14ac:dyDescent="0.3">
      <c r="A69" t="s">
        <v>91</v>
      </c>
      <c r="B69" t="str">
        <f>IF(LOOKUP($A69,'LB pheno'!$B:$B)=$A69,(LOOKUP($A69,'LB pheno'!$B:$B,'LB pheno'!C:C)))</f>
        <v>LTVR</v>
      </c>
      <c r="C69" t="str">
        <f>IF(LOOKUP($A69,'LB pheno'!$B:$B)=$A69,(LOOKUP($A69,'LB pheno'!$B:$B,'LB pheno'!F:F)))</f>
        <v>S</v>
      </c>
      <c r="D69" t="s">
        <v>86</v>
      </c>
      <c r="E69" t="s">
        <v>63</v>
      </c>
      <c r="F69" t="s">
        <v>593</v>
      </c>
      <c r="G69" t="s">
        <v>593</v>
      </c>
      <c r="I69">
        <f t="shared" si="1"/>
        <v>1</v>
      </c>
    </row>
    <row r="70" spans="1:9" x14ac:dyDescent="0.3">
      <c r="A70" t="s">
        <v>94</v>
      </c>
      <c r="B70" t="str">
        <f>IF(LOOKUP($A70,'LB pheno'!$B:$B)=$A70,(LOOKUP($A70,'LB pheno'!$B:$B,'LB pheno'!C:C)))</f>
        <v>LTVR</v>
      </c>
      <c r="C70" t="str">
        <f>IF(LOOKUP($A70,'LB pheno'!$B:$B)=$A70,(LOOKUP($A70,'LB pheno'!$B:$B,'LB pheno'!F:F)))</f>
        <v>S</v>
      </c>
      <c r="D70" t="s">
        <v>86</v>
      </c>
      <c r="E70" t="s">
        <v>63</v>
      </c>
      <c r="F70" t="s">
        <v>593</v>
      </c>
      <c r="G70" t="s">
        <v>593</v>
      </c>
      <c r="I70">
        <f t="shared" si="1"/>
        <v>1</v>
      </c>
    </row>
    <row r="71" spans="1:9" x14ac:dyDescent="0.3">
      <c r="A71" t="s">
        <v>95</v>
      </c>
      <c r="B71" t="str">
        <f>IF(LOOKUP($A71,'LB pheno'!$B:$B)=$A71,(LOOKUP($A71,'LB pheno'!$B:$B,'LB pheno'!C:C)))</f>
        <v>LTVR</v>
      </c>
      <c r="C71" t="str">
        <f>IF(LOOKUP($A71,'LB pheno'!$B:$B)=$A71,(LOOKUP($A71,'LB pheno'!$B:$B,'LB pheno'!F:F)))</f>
        <v>S</v>
      </c>
      <c r="D71" t="s">
        <v>86</v>
      </c>
      <c r="E71" t="s">
        <v>63</v>
      </c>
      <c r="F71" t="s">
        <v>593</v>
      </c>
      <c r="G71" t="s">
        <v>593</v>
      </c>
      <c r="I71">
        <f t="shared" ref="I71:I84" si="2">IF(F71=G71,1,0)</f>
        <v>1</v>
      </c>
    </row>
    <row r="72" spans="1:9" x14ac:dyDescent="0.3">
      <c r="A72" t="s">
        <v>173</v>
      </c>
      <c r="B72" t="str">
        <f>IF(LOOKUP($A72,'LB pheno'!$B:$B)=$A72,(LOOKUP($A72,'LB pheno'!$B:$B,'LB pheno'!C:C)))</f>
        <v>LTVR</v>
      </c>
      <c r="C72" t="str">
        <f>IF(LOOKUP($A72,'LB pheno'!$B:$B)=$A72,(LOOKUP($A72,'LB pheno'!$B:$B,'LB pheno'!F:F)))</f>
        <v>S</v>
      </c>
      <c r="D72" t="s">
        <v>86</v>
      </c>
      <c r="E72" t="s">
        <v>63</v>
      </c>
      <c r="F72" t="s">
        <v>593</v>
      </c>
      <c r="G72" t="s">
        <v>593</v>
      </c>
      <c r="I72">
        <f t="shared" si="2"/>
        <v>1</v>
      </c>
    </row>
    <row r="73" spans="1:9" x14ac:dyDescent="0.3">
      <c r="A73" t="s">
        <v>96</v>
      </c>
      <c r="B73" t="str">
        <f>IF(LOOKUP($A73,'LB pheno'!$B:$B)=$A73,(LOOKUP($A73,'LB pheno'!$B:$B,'LB pheno'!C:C)))</f>
        <v>LTVR</v>
      </c>
      <c r="C73" t="str">
        <f>IF(LOOKUP($A73,'LB pheno'!$B:$B)=$A73,(LOOKUP($A73,'LB pheno'!$B:$B,'LB pheno'!F:F)))</f>
        <v>S</v>
      </c>
      <c r="D73" t="s">
        <v>86</v>
      </c>
      <c r="E73" t="s">
        <v>63</v>
      </c>
      <c r="F73" t="s">
        <v>593</v>
      </c>
      <c r="G73" t="s">
        <v>593</v>
      </c>
      <c r="I73">
        <f t="shared" si="2"/>
        <v>1</v>
      </c>
    </row>
    <row r="74" spans="1:9" x14ac:dyDescent="0.3">
      <c r="A74" t="s">
        <v>97</v>
      </c>
      <c r="B74" t="str">
        <f>IF(LOOKUP($A74,'LB pheno'!$B:$B)=$A74,(LOOKUP($A74,'LB pheno'!$B:$B,'LB pheno'!C:C)))</f>
        <v>LTVR</v>
      </c>
      <c r="C74" t="str">
        <f>IF(LOOKUP($A74,'LB pheno'!$B:$B)=$A74,(LOOKUP($A74,'LB pheno'!$B:$B,'LB pheno'!F:F)))</f>
        <v>S</v>
      </c>
      <c r="D74" t="s">
        <v>86</v>
      </c>
      <c r="E74" t="s">
        <v>63</v>
      </c>
      <c r="F74" t="s">
        <v>593</v>
      </c>
      <c r="G74" t="s">
        <v>593</v>
      </c>
      <c r="I74">
        <f t="shared" si="2"/>
        <v>1</v>
      </c>
    </row>
    <row r="75" spans="1:9" x14ac:dyDescent="0.3">
      <c r="A75" t="s">
        <v>105</v>
      </c>
      <c r="B75" t="str">
        <f>IF(LOOKUP($A75,'LB pheno'!$B:$B)=$A75,(LOOKUP($A75,'LB pheno'!$B:$B,'LB pheno'!C:C)))</f>
        <v>LTVR</v>
      </c>
      <c r="C75" t="str">
        <f>IF(LOOKUP($A75,'LB pheno'!$B:$B)=$A75,(LOOKUP($A75,'LB pheno'!$B:$B,'LB pheno'!F:F)))</f>
        <v>S</v>
      </c>
      <c r="D75" t="s">
        <v>86</v>
      </c>
      <c r="E75" t="s">
        <v>63</v>
      </c>
      <c r="F75" t="s">
        <v>593</v>
      </c>
      <c r="G75" t="s">
        <v>593</v>
      </c>
      <c r="I75">
        <f t="shared" si="2"/>
        <v>1</v>
      </c>
    </row>
    <row r="76" spans="1:9" x14ac:dyDescent="0.3">
      <c r="A76" t="s">
        <v>107</v>
      </c>
      <c r="B76" t="str">
        <f>IF(LOOKUP($A76,'LB pheno'!$B:$B)=$A76,(LOOKUP($A76,'LB pheno'!$B:$B,'LB pheno'!C:C)))</f>
        <v>LTVR</v>
      </c>
      <c r="C76" t="str">
        <f>IF(LOOKUP($A76,'LB pheno'!$B:$B)=$A76,(LOOKUP($A76,'LB pheno'!$B:$B,'LB pheno'!F:F)))</f>
        <v>S</v>
      </c>
      <c r="D76" t="s">
        <v>86</v>
      </c>
      <c r="E76" t="s">
        <v>63</v>
      </c>
      <c r="F76" t="s">
        <v>593</v>
      </c>
      <c r="G76" t="s">
        <v>593</v>
      </c>
      <c r="I76">
        <f t="shared" si="2"/>
        <v>1</v>
      </c>
    </row>
    <row r="77" spans="1:9" x14ac:dyDescent="0.3">
      <c r="A77" t="s">
        <v>108</v>
      </c>
      <c r="B77" t="str">
        <f>IF(LOOKUP($A77,'LB pheno'!$B:$B)=$A77,(LOOKUP($A77,'LB pheno'!$B:$B,'LB pheno'!C:C)))</f>
        <v>LTVR</v>
      </c>
      <c r="C77" t="str">
        <f>IF(LOOKUP($A77,'LB pheno'!$B:$B)=$A77,(LOOKUP($A77,'LB pheno'!$B:$B,'LB pheno'!F:F)))</f>
        <v>S</v>
      </c>
      <c r="D77" t="s">
        <v>86</v>
      </c>
      <c r="E77" t="s">
        <v>63</v>
      </c>
      <c r="F77" t="s">
        <v>593</v>
      </c>
      <c r="G77" t="s">
        <v>593</v>
      </c>
      <c r="I77">
        <f t="shared" si="2"/>
        <v>1</v>
      </c>
    </row>
    <row r="78" spans="1:9" x14ac:dyDescent="0.3">
      <c r="A78" t="s">
        <v>114</v>
      </c>
      <c r="B78" t="str">
        <f>IF(LOOKUP($A78,'LB pheno'!$B:$B)=$A78,(LOOKUP($A78,'LB pheno'!$B:$B,'LB pheno'!C:C)))</f>
        <v>BW</v>
      </c>
      <c r="C78" t="str">
        <f>IF(LOOKUP($A78,'LB pheno'!$B:$B)=$A78,(LOOKUP($A78,'LB pheno'!$B:$B,'LB pheno'!F:F)))</f>
        <v>S</v>
      </c>
      <c r="D78" t="s">
        <v>86</v>
      </c>
      <c r="E78" t="s">
        <v>63</v>
      </c>
      <c r="F78" t="s">
        <v>593</v>
      </c>
      <c r="G78" t="s">
        <v>593</v>
      </c>
      <c r="I78">
        <f t="shared" si="2"/>
        <v>1</v>
      </c>
    </row>
    <row r="79" spans="1:9" x14ac:dyDescent="0.3">
      <c r="A79" t="s">
        <v>117</v>
      </c>
      <c r="B79" t="str">
        <f>IF(LOOKUP($A79,'LB pheno'!$B:$B)=$A79,(LOOKUP($A79,'LB pheno'!$B:$B,'LB pheno'!C:C)))</f>
        <v>LTVR</v>
      </c>
      <c r="C79" t="str">
        <f>IF(LOOKUP($A79,'LB pheno'!$B:$B)=$A79,(LOOKUP($A79,'LB pheno'!$B:$B,'LB pheno'!F:F)))</f>
        <v>S</v>
      </c>
      <c r="D79" t="s">
        <v>86</v>
      </c>
      <c r="E79" t="s">
        <v>63</v>
      </c>
      <c r="F79" t="s">
        <v>593</v>
      </c>
      <c r="G79" t="s">
        <v>593</v>
      </c>
      <c r="I79">
        <f t="shared" si="2"/>
        <v>1</v>
      </c>
    </row>
    <row r="80" spans="1:9" x14ac:dyDescent="0.3">
      <c r="A80" t="s">
        <v>126</v>
      </c>
      <c r="B80" t="str">
        <f>IF(LOOKUP($A80,'LB pheno'!$B:$B)=$A80,(LOOKUP($A80,'LB pheno'!$B:$B,'LB pheno'!C:C)))</f>
        <v>LTVR</v>
      </c>
      <c r="C80" t="str">
        <f>IF(LOOKUP($A80,'LB pheno'!$B:$B)=$A80,(LOOKUP($A80,'LB pheno'!$B:$B,'LB pheno'!F:F)))</f>
        <v>S</v>
      </c>
      <c r="D80" t="s">
        <v>86</v>
      </c>
      <c r="E80" t="s">
        <v>63</v>
      </c>
      <c r="F80" t="s">
        <v>593</v>
      </c>
      <c r="G80" t="s">
        <v>593</v>
      </c>
      <c r="I80">
        <f t="shared" si="2"/>
        <v>1</v>
      </c>
    </row>
    <row r="81" spans="1:9" x14ac:dyDescent="0.3">
      <c r="A81" t="s">
        <v>127</v>
      </c>
      <c r="B81" t="str">
        <f>IF(LOOKUP($A81,'LB pheno'!$B:$B)=$A81,(LOOKUP($A81,'LB pheno'!$B:$B,'LB pheno'!C:C)))</f>
        <v>LTVR</v>
      </c>
      <c r="C81" t="str">
        <f>IF(LOOKUP($A81,'LB pheno'!$B:$B)=$A81,(LOOKUP($A81,'LB pheno'!$B:$B,'LB pheno'!F:F)))</f>
        <v>S</v>
      </c>
      <c r="D81" t="s">
        <v>86</v>
      </c>
      <c r="E81" t="s">
        <v>63</v>
      </c>
      <c r="F81" t="s">
        <v>593</v>
      </c>
      <c r="G81" t="s">
        <v>593</v>
      </c>
      <c r="I81">
        <f t="shared" si="2"/>
        <v>1</v>
      </c>
    </row>
    <row r="82" spans="1:9" x14ac:dyDescent="0.3">
      <c r="A82" t="s">
        <v>182</v>
      </c>
      <c r="B82" t="str">
        <f>IF(LOOKUP($A82,'LB pheno'!$B:$B)=$A82,(LOOKUP($A82,'LB pheno'!$B:$B,'LB pheno'!C:C)))</f>
        <v>LTVR</v>
      </c>
      <c r="C82" t="str">
        <f>IF(LOOKUP($A82,'LB pheno'!$B:$B)=$A82,(LOOKUP($A82,'LB pheno'!$B:$B,'LB pheno'!F:F)))</f>
        <v>S</v>
      </c>
      <c r="D82" t="s">
        <v>86</v>
      </c>
      <c r="E82" t="s">
        <v>63</v>
      </c>
      <c r="F82" t="s">
        <v>593</v>
      </c>
      <c r="G82" t="s">
        <v>593</v>
      </c>
      <c r="I82">
        <f t="shared" si="2"/>
        <v>1</v>
      </c>
    </row>
    <row r="83" spans="1:9" x14ac:dyDescent="0.3">
      <c r="A83" t="s">
        <v>129</v>
      </c>
      <c r="B83" t="str">
        <f>IF(LOOKUP($A83,'LB pheno'!$B:$B)=$A83,(LOOKUP($A83,'LB pheno'!$B:$B,'LB pheno'!C:C)))</f>
        <v>LTVR</v>
      </c>
      <c r="C83" t="str">
        <f>IF(LOOKUP($A83,'LB pheno'!$B:$B)=$A83,(LOOKUP($A83,'LB pheno'!$B:$B,'LB pheno'!F:F)))</f>
        <v>S</v>
      </c>
      <c r="D83" t="s">
        <v>86</v>
      </c>
      <c r="E83" t="s">
        <v>63</v>
      </c>
      <c r="F83" t="s">
        <v>593</v>
      </c>
      <c r="G83" t="s">
        <v>593</v>
      </c>
      <c r="I83">
        <f t="shared" si="2"/>
        <v>1</v>
      </c>
    </row>
    <row r="84" spans="1:9" x14ac:dyDescent="0.3">
      <c r="A84" t="s">
        <v>132</v>
      </c>
      <c r="B84" t="str">
        <f>IF(LOOKUP($A84,'LB pheno'!$B:$B)=$A84,(LOOKUP($A84,'LB pheno'!$B:$B,'LB pheno'!C:C)))</f>
        <v>LTVR</v>
      </c>
      <c r="C84" t="str">
        <f>IF(LOOKUP($A84,'LB pheno'!$B:$B)=$A84,(LOOKUP($A84,'LB pheno'!$B:$B,'LB pheno'!F:F)))</f>
        <v>S</v>
      </c>
      <c r="D84" t="s">
        <v>86</v>
      </c>
      <c r="E84" t="s">
        <v>63</v>
      </c>
      <c r="F84" t="s">
        <v>593</v>
      </c>
      <c r="G84" t="s">
        <v>593</v>
      </c>
      <c r="I84">
        <f t="shared" si="2"/>
        <v>1</v>
      </c>
    </row>
    <row r="86" spans="1:9" x14ac:dyDescent="0.3">
      <c r="I86">
        <f>SUM(I7:I85)</f>
        <v>75</v>
      </c>
    </row>
    <row r="87" spans="1:9" x14ac:dyDescent="0.3">
      <c r="I87">
        <f>I86/78</f>
        <v>0.96153846153846156</v>
      </c>
    </row>
  </sheetData>
  <autoFilter ref="A6:K84" xr:uid="{12D06AC1-01D7-4366-8908-9559A8772A66}">
    <sortState xmlns:xlrd2="http://schemas.microsoft.com/office/spreadsheetml/2017/richdata2" ref="A7:K84">
      <sortCondition ref="D6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1CD45-54C3-48C1-8BF2-5AC21755A2B4}">
  <dimension ref="B2:I21"/>
  <sheetViews>
    <sheetView workbookViewId="0">
      <selection activeCell="C8" sqref="C8"/>
    </sheetView>
  </sheetViews>
  <sheetFormatPr defaultRowHeight="14.4" x14ac:dyDescent="0.3"/>
  <sheetData>
    <row r="2" spans="2:9" x14ac:dyDescent="0.3">
      <c r="G2" t="s">
        <v>602</v>
      </c>
    </row>
    <row r="3" spans="2:9" x14ac:dyDescent="0.3">
      <c r="G3" t="s">
        <v>610</v>
      </c>
    </row>
    <row r="4" spans="2:9" x14ac:dyDescent="0.3">
      <c r="G4" t="s">
        <v>611</v>
      </c>
    </row>
    <row r="5" spans="2:9" x14ac:dyDescent="0.3">
      <c r="G5" t="s">
        <v>603</v>
      </c>
    </row>
    <row r="7" spans="2:9" ht="15" thickBot="1" x14ac:dyDescent="0.35">
      <c r="C7" t="s">
        <v>604</v>
      </c>
      <c r="D7" s="18" t="s">
        <v>57</v>
      </c>
      <c r="E7" t="s">
        <v>65</v>
      </c>
      <c r="H7" t="s">
        <v>605</v>
      </c>
      <c r="I7">
        <f>D9/(D9+E9)</f>
        <v>0.10344827586206896</v>
      </c>
    </row>
    <row r="8" spans="2:9" ht="15" thickBot="1" x14ac:dyDescent="0.35">
      <c r="B8" t="s">
        <v>1</v>
      </c>
      <c r="C8">
        <v>0</v>
      </c>
      <c r="D8">
        <v>49</v>
      </c>
      <c r="E8" s="19">
        <v>5</v>
      </c>
      <c r="F8">
        <f>SUM(D8:E8)</f>
        <v>54</v>
      </c>
      <c r="H8" t="s">
        <v>606</v>
      </c>
      <c r="I8">
        <f>E8/(D8+E8)</f>
        <v>9.2592592592592587E-2</v>
      </c>
    </row>
    <row r="9" spans="2:9" ht="15" thickBot="1" x14ac:dyDescent="0.35">
      <c r="B9" t="s">
        <v>607</v>
      </c>
      <c r="C9">
        <v>0</v>
      </c>
      <c r="D9" s="19">
        <v>3</v>
      </c>
      <c r="E9">
        <v>26</v>
      </c>
      <c r="F9">
        <f>SUM(D9:E9)</f>
        <v>29</v>
      </c>
      <c r="H9" t="s">
        <v>608</v>
      </c>
      <c r="I9">
        <f>1-I8</f>
        <v>0.90740740740740744</v>
      </c>
    </row>
    <row r="10" spans="2:9" x14ac:dyDescent="0.3">
      <c r="F10">
        <f>SUM(F8:F9)</f>
        <v>83</v>
      </c>
    </row>
    <row r="12" spans="2:9" x14ac:dyDescent="0.3">
      <c r="B12" t="s">
        <v>609</v>
      </c>
      <c r="C12" t="s">
        <v>597</v>
      </c>
      <c r="D12" s="18" t="s">
        <v>598</v>
      </c>
      <c r="E12" t="s">
        <v>599</v>
      </c>
      <c r="H12" t="s">
        <v>605</v>
      </c>
      <c r="I12">
        <f>(D14+C14)/(D14+C14+E14)</f>
        <v>0.21666666666666667</v>
      </c>
    </row>
    <row r="13" spans="2:9" x14ac:dyDescent="0.3">
      <c r="B13" t="s">
        <v>600</v>
      </c>
      <c r="C13">
        <v>0</v>
      </c>
      <c r="D13">
        <v>11</v>
      </c>
      <c r="E13">
        <v>6</v>
      </c>
      <c r="F13">
        <f>SUM(C13:E13)</f>
        <v>17</v>
      </c>
      <c r="H13" t="s">
        <v>606</v>
      </c>
      <c r="I13">
        <f>E13/(D13+E13)</f>
        <v>0.35294117647058826</v>
      </c>
    </row>
    <row r="14" spans="2:9" x14ac:dyDescent="0.3">
      <c r="B14" t="s">
        <v>601</v>
      </c>
      <c r="C14">
        <v>1</v>
      </c>
      <c r="D14">
        <v>12</v>
      </c>
      <c r="E14">
        <v>47</v>
      </c>
      <c r="F14">
        <f>SUM(C14:E14)</f>
        <v>60</v>
      </c>
      <c r="H14" t="s">
        <v>608</v>
      </c>
      <c r="I14">
        <f>1-I13</f>
        <v>0.64705882352941169</v>
      </c>
    </row>
    <row r="15" spans="2:9" x14ac:dyDescent="0.3">
      <c r="F15">
        <f>SUM(F13:F14)</f>
        <v>77</v>
      </c>
    </row>
    <row r="18" spans="2:9" x14ac:dyDescent="0.3">
      <c r="B18" t="s">
        <v>612</v>
      </c>
      <c r="C18" t="s">
        <v>614</v>
      </c>
      <c r="D18" s="18" t="s">
        <v>613</v>
      </c>
      <c r="E18" t="s">
        <v>604</v>
      </c>
      <c r="H18" t="s">
        <v>605</v>
      </c>
      <c r="I18">
        <f>(D20+C20)/(D20+C20+E20)</f>
        <v>1.7543859649122806E-2</v>
      </c>
    </row>
    <row r="19" spans="2:9" x14ac:dyDescent="0.3">
      <c r="B19" t="s">
        <v>600</v>
      </c>
      <c r="C19">
        <v>0</v>
      </c>
      <c r="D19">
        <v>8</v>
      </c>
      <c r="E19">
        <v>8</v>
      </c>
      <c r="F19">
        <f>SUM(C19:E19)</f>
        <v>16</v>
      </c>
      <c r="H19" t="s">
        <v>606</v>
      </c>
      <c r="I19">
        <f>E19/(E19+E20)</f>
        <v>0.125</v>
      </c>
    </row>
    <row r="20" spans="2:9" x14ac:dyDescent="0.3">
      <c r="B20" t="s">
        <v>601</v>
      </c>
      <c r="C20">
        <v>1</v>
      </c>
      <c r="D20">
        <v>0</v>
      </c>
      <c r="E20">
        <v>56</v>
      </c>
      <c r="F20">
        <f>SUM(C20:E20)</f>
        <v>57</v>
      </c>
      <c r="H20" t="s">
        <v>608</v>
      </c>
      <c r="I20">
        <f>1-I19</f>
        <v>0.875</v>
      </c>
    </row>
    <row r="21" spans="2:9" x14ac:dyDescent="0.3">
      <c r="F21">
        <f>SUM(F19:F20)</f>
        <v>73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M6 markers</vt:lpstr>
      <vt:lpstr>M6 results revised</vt:lpstr>
      <vt:lpstr>S9</vt:lpstr>
      <vt:lpstr>LB pheno</vt:lpstr>
      <vt:lpstr>solcap</vt:lpstr>
      <vt:lpstr>typeI and II 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Lindqvist-Kreuze, Hannele (CIP)</dc:creator>
  <cp:lastModifiedBy>Kante, Moctar (CIP)</cp:lastModifiedBy>
  <dcterms:created xsi:type="dcterms:W3CDTF">2021-09-28T16:04:49Z</dcterms:created>
  <dcterms:modified xsi:type="dcterms:W3CDTF">2021-10-01T17:28:56Z</dcterms:modified>
</cp:coreProperties>
</file>